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skmcz-my.sharepoint.com/personal/koplik_sskm_cz/Documents/Plocha/Výkaz výměr DZR Vážany/"/>
    </mc:Choice>
  </mc:AlternateContent>
  <xr:revisionPtr revIDLastSave="2" documentId="11_721A197C61FEB372EF7EFA9D58A293F48FD052F3" xr6:coauthVersionLast="47" xr6:coauthVersionMax="47" xr10:uidLastSave="{304A5B20-9F17-4CF3-B108-BD9BC4671EFF}"/>
  <bookViews>
    <workbookView xWindow="2040" yWindow="1125" windowWidth="23565" windowHeight="13980" xr2:uid="{00000000-000D-0000-FFFF-FFFF00000000}"/>
  </bookViews>
  <sheets>
    <sheet name="Stavba" sheetId="1" r:id="rId1"/>
    <sheet name="A16 16.1 " sheetId="2" r:id="rId2"/>
    <sheet name="A16 16.4a " sheetId="3" r:id="rId3"/>
    <sheet name="A16 16.5 " sheetId="4" r:id="rId4"/>
  </sheets>
  <definedNames>
    <definedName name="AAA" localSheetId="2">'A16 16.4a '!#REF!</definedName>
    <definedName name="AAA" localSheetId="3">'A16 16.5 '!#REF!</definedName>
    <definedName name="AAA">'A16 16.1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'A16 16.4a '!#REF!</definedName>
    <definedName name="Dodavka0" localSheetId="3">'A16 16.5 '!#REF!</definedName>
    <definedName name="Dodavka0">'A16 16.1 '!#REF!</definedName>
    <definedName name="dpsc" localSheetId="0">Stavba!$C$9</definedName>
    <definedName name="dpsc">#REF!</definedName>
    <definedName name="HSV">#REF!</definedName>
    <definedName name="HSV_" localSheetId="2">'A16 16.4a '!#REF!</definedName>
    <definedName name="HSV_" localSheetId="3">'A16 16.5 '!#REF!</definedName>
    <definedName name="HSV_">'A16 16.1 '!#REF!</definedName>
    <definedName name="HSV0" localSheetId="2">'A16 16.4a '!#REF!</definedName>
    <definedName name="HSV0" localSheetId="3">'A16 16.5 '!#REF!</definedName>
    <definedName name="HSV0">'A16 16.1 '!#REF!</definedName>
    <definedName name="HZS">#REF!</definedName>
    <definedName name="HZS0" localSheetId="2">'A16 16.4a '!#REF!</definedName>
    <definedName name="HZS0" localSheetId="3">'A16 16.5 '!#REF!</definedName>
    <definedName name="HZS0">'A16 16.1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'A16 16.4a '!#REF!</definedName>
    <definedName name="Mont_" localSheetId="3">'A16 16.5 '!#REF!</definedName>
    <definedName name="Mont_">'A16 16.1 '!#REF!</definedName>
    <definedName name="Montaz0" localSheetId="2">'A16 16.4a '!#REF!</definedName>
    <definedName name="Montaz0" localSheetId="3">'A16 16.5 '!#REF!</definedName>
    <definedName name="Montaz0">'A16 16.1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'A16 16.1 '!$1:$6</definedName>
    <definedName name="_xlnm.Print_Titles" localSheetId="2">'A16 16.4a '!$1:$6</definedName>
    <definedName name="_xlnm.Print_Titles" localSheetId="3">'A16 16.5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'A16 16.1 '!$A$1:$K$123</definedName>
    <definedName name="_xlnm.Print_Area" localSheetId="2">'A16 16.4a '!$A$1:$K$53</definedName>
    <definedName name="_xlnm.Print_Area" localSheetId="3">'A16 16.5 '!$A$1:$K$20</definedName>
    <definedName name="_xlnm.Print_Area" localSheetId="0">Stavba!$A$1:$I$44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'A16 16.4a '!#REF!</definedName>
    <definedName name="PSV_" localSheetId="3">'A16 16.5 '!#REF!</definedName>
    <definedName name="PSV_">'A16 16.1 '!#REF!</definedName>
    <definedName name="PSV0" localSheetId="2">'A16 16.4a '!#REF!</definedName>
    <definedName name="PSV0" localSheetId="3">'A16 16.5 '!#REF!</definedName>
    <definedName name="PSV0">'A16 16.1 '!#REF!</definedName>
    <definedName name="SazbaDPH1">Stavba!$D$19</definedName>
    <definedName name="SazbaDPH2">Stavba!$D$21</definedName>
    <definedName name="SloupecCC" localSheetId="2">'A16 16.4a '!$G$6</definedName>
    <definedName name="SloupecCC" localSheetId="3">'A16 16.5 '!$G$6</definedName>
    <definedName name="SloupecCC">'A16 16.1 '!$G$6</definedName>
    <definedName name="SloupecCDH" localSheetId="2">'A16 16.4a '!$K$6</definedName>
    <definedName name="SloupecCDH" localSheetId="3">'A16 16.5 '!$K$6</definedName>
    <definedName name="SloupecCDH">'A16 16.1 '!$K$6</definedName>
    <definedName name="SloupecCisloPol" localSheetId="2">'A16 16.4a '!$B$6</definedName>
    <definedName name="SloupecCisloPol" localSheetId="3">'A16 16.5 '!$B$6</definedName>
    <definedName name="SloupecCisloPol">'A16 16.1 '!$B$6</definedName>
    <definedName name="SloupecCH" localSheetId="2">'A16 16.4a '!$I$6</definedName>
    <definedName name="SloupecCH" localSheetId="3">'A16 16.5 '!$I$6</definedName>
    <definedName name="SloupecCH">'A16 16.1 '!$I$6</definedName>
    <definedName name="SloupecJC" localSheetId="2">'A16 16.4a '!$F$6</definedName>
    <definedName name="SloupecJC" localSheetId="3">'A16 16.5 '!$F$6</definedName>
    <definedName name="SloupecJC">'A16 16.1 '!$F$6</definedName>
    <definedName name="SloupecJDH" localSheetId="2">'A16 16.4a '!$J$6</definedName>
    <definedName name="SloupecJDH" localSheetId="3">'A16 16.5 '!$J$6</definedName>
    <definedName name="SloupecJDH">'A16 16.1 '!$J$6</definedName>
    <definedName name="SloupecJDM" localSheetId="2">'A16 16.4a '!$J$6</definedName>
    <definedName name="SloupecJDM" localSheetId="3">'A16 16.5 '!$J$6</definedName>
    <definedName name="SloupecJDM">'A16 16.1 '!$J$6</definedName>
    <definedName name="SloupecJH" localSheetId="2">'A16 16.4a '!$H$6</definedName>
    <definedName name="SloupecJH" localSheetId="3">'A16 16.5 '!$H$6</definedName>
    <definedName name="SloupecJH">'A16 16.1 '!$H$6</definedName>
    <definedName name="SloupecMJ" localSheetId="2">'A16 16.4a '!$D$6</definedName>
    <definedName name="SloupecMJ" localSheetId="3">'A16 16.5 '!$D$6</definedName>
    <definedName name="SloupecMJ">'A16 16.1 '!$D$6</definedName>
    <definedName name="SloupecMnozstvi" localSheetId="2">'A16 16.4a '!$E$6</definedName>
    <definedName name="SloupecMnozstvi" localSheetId="3">'A16 16.5 '!$E$6</definedName>
    <definedName name="SloupecMnozstvi">'A16 16.1 '!$E$6</definedName>
    <definedName name="SloupecNazPol" localSheetId="2">'A16 16.4a '!$C$6</definedName>
    <definedName name="SloupecNazPol" localSheetId="3">'A16 16.5 '!$C$6</definedName>
    <definedName name="SloupecNazPol">'A16 16.1 '!$C$6</definedName>
    <definedName name="SloupecPC" localSheetId="2">'A16 16.4a '!$A$6</definedName>
    <definedName name="SloupecPC" localSheetId="3">'A16 16.5 '!$A$6</definedName>
    <definedName name="SloupecPC">'A16 16.1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opt" localSheetId="1" hidden="1">'A16 16.1 '!#REF!</definedName>
    <definedName name="solver_opt" localSheetId="2" hidden="1">'A16 16.4a '!#REF!</definedName>
    <definedName name="solver_opt" localSheetId="3" hidden="1">'A16 16.5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tavbaCelkem" localSheetId="0">Stavba!$F$34</definedName>
    <definedName name="StavbaCelkem">#REF!</definedName>
    <definedName name="Typ" localSheetId="2">'A16 16.4a '!#REF!</definedName>
    <definedName name="Typ" localSheetId="3">'A16 16.5 '!#REF!</definedName>
    <definedName name="Typ">'A16 16.1 '!#REF!</definedName>
    <definedName name="VRN" localSheetId="2">'A16 16.4a '!#REF!</definedName>
    <definedName name="VRN" localSheetId="3">'A16 16.5 '!#REF!</definedName>
    <definedName name="VRN">'A16 16.1 '!#REF!</definedName>
    <definedName name="VRNKc">#REF!</definedName>
    <definedName name="VRNNazev" localSheetId="2">'A16 16.4a '!#REF!</definedName>
    <definedName name="VRNNazev" localSheetId="3">'A16 16.5 '!#REF!</definedName>
    <definedName name="VRNNazev">'A16 16.1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C33" i="1" l="1"/>
  <c r="C32" i="1"/>
  <c r="C31" i="1"/>
  <c r="G8" i="2"/>
  <c r="I8" i="2"/>
  <c r="K8" i="2"/>
  <c r="BD9" i="2"/>
  <c r="BD10" i="2"/>
  <c r="BD11" i="2"/>
  <c r="BD12" i="2"/>
  <c r="BD13" i="2"/>
  <c r="BD14" i="2"/>
  <c r="G15" i="2"/>
  <c r="G22" i="2" s="1"/>
  <c r="Z22" i="2" s="1"/>
  <c r="I15" i="2"/>
  <c r="K15" i="2"/>
  <c r="BD16" i="2"/>
  <c r="BD17" i="2"/>
  <c r="BD18" i="2"/>
  <c r="BD19" i="2"/>
  <c r="BD20" i="2"/>
  <c r="BD21" i="2"/>
  <c r="G24" i="2"/>
  <c r="I24" i="2"/>
  <c r="K24" i="2"/>
  <c r="BD25" i="2"/>
  <c r="BD26" i="2"/>
  <c r="BD27" i="2"/>
  <c r="BD28" i="2"/>
  <c r="BD29" i="2"/>
  <c r="BD30" i="2"/>
  <c r="G31" i="2"/>
  <c r="I31" i="2"/>
  <c r="K31" i="2"/>
  <c r="BD32" i="2"/>
  <c r="BD33" i="2"/>
  <c r="BD34" i="2"/>
  <c r="BD35" i="2"/>
  <c r="BD36" i="2"/>
  <c r="BD37" i="2"/>
  <c r="G38" i="2"/>
  <c r="I38" i="2"/>
  <c r="K38" i="2"/>
  <c r="BD39" i="2"/>
  <c r="BD40" i="2"/>
  <c r="BD41" i="2"/>
  <c r="BD42" i="2"/>
  <c r="BD43" i="2"/>
  <c r="BD44" i="2"/>
  <c r="G45" i="2"/>
  <c r="I45" i="2"/>
  <c r="K45" i="2"/>
  <c r="BD46" i="2"/>
  <c r="BD47" i="2"/>
  <c r="BD48" i="2"/>
  <c r="BD49" i="2"/>
  <c r="BD50" i="2"/>
  <c r="BD51" i="2"/>
  <c r="G54" i="2"/>
  <c r="I54" i="2"/>
  <c r="I68" i="2" s="1"/>
  <c r="Y68" i="2" s="1"/>
  <c r="K54" i="2"/>
  <c r="BD55" i="2"/>
  <c r="BD56" i="2"/>
  <c r="BD57" i="2"/>
  <c r="BD58" i="2"/>
  <c r="BD59" i="2"/>
  <c r="BD60" i="2"/>
  <c r="G61" i="2"/>
  <c r="I61" i="2"/>
  <c r="K61" i="2"/>
  <c r="BD62" i="2"/>
  <c r="BD63" i="2"/>
  <c r="BD64" i="2"/>
  <c r="BD65" i="2"/>
  <c r="BD66" i="2"/>
  <c r="BD67" i="2"/>
  <c r="G70" i="2"/>
  <c r="G77" i="2" s="1"/>
  <c r="Z77" i="2" s="1"/>
  <c r="I70" i="2"/>
  <c r="I77" i="2" s="1"/>
  <c r="Y77" i="2" s="1"/>
  <c r="K70" i="2"/>
  <c r="K77" i="2" s="1"/>
  <c r="X77" i="2" s="1"/>
  <c r="BD71" i="2"/>
  <c r="BD72" i="2"/>
  <c r="BD73" i="2"/>
  <c r="BD74" i="2"/>
  <c r="BD75" i="2"/>
  <c r="BD76" i="2"/>
  <c r="G79" i="2"/>
  <c r="G86" i="2" s="1"/>
  <c r="Z86" i="2" s="1"/>
  <c r="I79" i="2"/>
  <c r="I86" i="2" s="1"/>
  <c r="Y86" i="2" s="1"/>
  <c r="K79" i="2"/>
  <c r="BD80" i="2"/>
  <c r="BD81" i="2"/>
  <c r="BD82" i="2"/>
  <c r="BD83" i="2"/>
  <c r="BD84" i="2"/>
  <c r="BD85" i="2"/>
  <c r="K86" i="2"/>
  <c r="X86" i="2" s="1"/>
  <c r="G88" i="2"/>
  <c r="G89" i="2" s="1"/>
  <c r="Z89" i="2" s="1"/>
  <c r="I88" i="2"/>
  <c r="I89" i="2" s="1"/>
  <c r="Y89" i="2" s="1"/>
  <c r="K88" i="2"/>
  <c r="K89" i="2" s="1"/>
  <c r="X89" i="2" s="1"/>
  <c r="G91" i="2"/>
  <c r="I91" i="2"/>
  <c r="I98" i="2" s="1"/>
  <c r="Y98" i="2" s="1"/>
  <c r="K91" i="2"/>
  <c r="K98" i="2" s="1"/>
  <c r="X98" i="2" s="1"/>
  <c r="BD92" i="2"/>
  <c r="BD93" i="2"/>
  <c r="BD94" i="2"/>
  <c r="BD95" i="2"/>
  <c r="BD96" i="2"/>
  <c r="BD97" i="2"/>
  <c r="G98" i="2"/>
  <c r="Z98" i="2" s="1"/>
  <c r="G100" i="2"/>
  <c r="I100" i="2"/>
  <c r="K100" i="2"/>
  <c r="BD101" i="2"/>
  <c r="BD102" i="2"/>
  <c r="BD103" i="2"/>
  <c r="BD104" i="2"/>
  <c r="BD105" i="2"/>
  <c r="BD106" i="2"/>
  <c r="BD107" i="2"/>
  <c r="BD108" i="2"/>
  <c r="BD109" i="2"/>
  <c r="G110" i="2"/>
  <c r="I110" i="2"/>
  <c r="K110" i="2"/>
  <c r="G111" i="2"/>
  <c r="Z111" i="2" s="1"/>
  <c r="G113" i="2"/>
  <c r="I113" i="2"/>
  <c r="K113" i="2"/>
  <c r="G114" i="2"/>
  <c r="I114" i="2"/>
  <c r="K114" i="2"/>
  <c r="G115" i="2"/>
  <c r="I115" i="2"/>
  <c r="K115" i="2"/>
  <c r="G116" i="2"/>
  <c r="I116" i="2"/>
  <c r="K116" i="2"/>
  <c r="G117" i="2"/>
  <c r="I117" i="2"/>
  <c r="K117" i="2"/>
  <c r="G118" i="2"/>
  <c r="I118" i="2"/>
  <c r="K118" i="2"/>
  <c r="G119" i="2"/>
  <c r="I119" i="2"/>
  <c r="K119" i="2"/>
  <c r="G120" i="2"/>
  <c r="I120" i="2"/>
  <c r="K120" i="2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8" i="3"/>
  <c r="I18" i="3"/>
  <c r="K18" i="3"/>
  <c r="G21" i="3"/>
  <c r="I21" i="3"/>
  <c r="K21" i="3"/>
  <c r="G22" i="3"/>
  <c r="I22" i="3"/>
  <c r="K22" i="3"/>
  <c r="G23" i="3"/>
  <c r="I23" i="3"/>
  <c r="K23" i="3"/>
  <c r="G25" i="3"/>
  <c r="I25" i="3"/>
  <c r="K25" i="3"/>
  <c r="G27" i="3"/>
  <c r="I27" i="3"/>
  <c r="K27" i="3"/>
  <c r="G29" i="3"/>
  <c r="I29" i="3"/>
  <c r="K29" i="3"/>
  <c r="G31" i="3"/>
  <c r="I31" i="3"/>
  <c r="K31" i="3"/>
  <c r="G32" i="3"/>
  <c r="I32" i="3"/>
  <c r="K32" i="3"/>
  <c r="G33" i="3"/>
  <c r="I33" i="3"/>
  <c r="K33" i="3"/>
  <c r="G34" i="3"/>
  <c r="I34" i="3"/>
  <c r="K34" i="3"/>
  <c r="G35" i="3"/>
  <c r="I35" i="3"/>
  <c r="K35" i="3"/>
  <c r="G36" i="3"/>
  <c r="I36" i="3"/>
  <c r="K36" i="3"/>
  <c r="G37" i="3"/>
  <c r="I37" i="3"/>
  <c r="K37" i="3"/>
  <c r="G38" i="3"/>
  <c r="I38" i="3"/>
  <c r="K38" i="3"/>
  <c r="G39" i="3"/>
  <c r="I39" i="3"/>
  <c r="K39" i="3"/>
  <c r="G40" i="3"/>
  <c r="I40" i="3"/>
  <c r="K40" i="3"/>
  <c r="G43" i="3"/>
  <c r="G45" i="3" s="1"/>
  <c r="Z45" i="3" s="1"/>
  <c r="I43" i="3"/>
  <c r="I45" i="3" s="1"/>
  <c r="Y45" i="3" s="1"/>
  <c r="K43" i="3"/>
  <c r="K45" i="3" s="1"/>
  <c r="X45" i="3" s="1"/>
  <c r="G47" i="3"/>
  <c r="I47" i="3"/>
  <c r="K47" i="3"/>
  <c r="G49" i="3"/>
  <c r="I49" i="3"/>
  <c r="K49" i="3"/>
  <c r="G50" i="3"/>
  <c r="I50" i="3"/>
  <c r="K50" i="3"/>
  <c r="K51" i="3" s="1"/>
  <c r="X51" i="3" s="1"/>
  <c r="G8" i="4"/>
  <c r="I8" i="4"/>
  <c r="K8" i="4"/>
  <c r="G9" i="4"/>
  <c r="I9" i="4"/>
  <c r="K9" i="4"/>
  <c r="G10" i="4"/>
  <c r="I10" i="4"/>
  <c r="K10" i="4"/>
  <c r="G11" i="4"/>
  <c r="I11" i="4"/>
  <c r="K11" i="4"/>
  <c r="G12" i="4"/>
  <c r="I12" i="4"/>
  <c r="K12" i="4"/>
  <c r="G13" i="4"/>
  <c r="I13" i="4"/>
  <c r="K13" i="4"/>
  <c r="G14" i="4"/>
  <c r="I14" i="4"/>
  <c r="K14" i="4"/>
  <c r="G15" i="4"/>
  <c r="I15" i="4"/>
  <c r="K15" i="4"/>
  <c r="G16" i="4"/>
  <c r="I16" i="4"/>
  <c r="K16" i="4"/>
  <c r="G17" i="4"/>
  <c r="I17" i="4"/>
  <c r="K17" i="4"/>
  <c r="D20" i="1"/>
  <c r="D22" i="1"/>
  <c r="G29" i="1"/>
  <c r="H29" i="1"/>
  <c r="G34" i="1"/>
  <c r="H19" i="1" s="1"/>
  <c r="I51" i="3" l="1"/>
  <c r="Y51" i="3" s="1"/>
  <c r="I52" i="2"/>
  <c r="Y52" i="2" s="1"/>
  <c r="G51" i="3"/>
  <c r="Z51" i="3" s="1"/>
  <c r="I19" i="3"/>
  <c r="Y19" i="3" s="1"/>
  <c r="G18" i="4"/>
  <c r="Z18" i="4" s="1"/>
  <c r="G19" i="4" s="1"/>
  <c r="H33" i="1" s="1"/>
  <c r="I33" i="1" s="1"/>
  <c r="F33" i="1" s="1"/>
  <c r="I22" i="2"/>
  <c r="Y22" i="2" s="1"/>
  <c r="I122" i="2" s="1"/>
  <c r="I18" i="4"/>
  <c r="Y18" i="4" s="1"/>
  <c r="I19" i="4" s="1"/>
  <c r="K18" i="4"/>
  <c r="X18" i="4" s="1"/>
  <c r="K19" i="4" s="1"/>
  <c r="G19" i="3"/>
  <c r="Z19" i="3" s="1"/>
  <c r="K41" i="3"/>
  <c r="X41" i="3" s="1"/>
  <c r="I41" i="3"/>
  <c r="Y41" i="3" s="1"/>
  <c r="I52" i="3" s="1"/>
  <c r="G41" i="3"/>
  <c r="Z41" i="3" s="1"/>
  <c r="K19" i="3"/>
  <c r="X19" i="3" s="1"/>
  <c r="G68" i="2"/>
  <c r="Z68" i="2" s="1"/>
  <c r="K52" i="2"/>
  <c r="X52" i="2" s="1"/>
  <c r="K68" i="2"/>
  <c r="X68" i="2" s="1"/>
  <c r="I111" i="2"/>
  <c r="Y111" i="2" s="1"/>
  <c r="G52" i="2"/>
  <c r="Z52" i="2" s="1"/>
  <c r="G122" i="2" s="1"/>
  <c r="H31" i="1" s="1"/>
  <c r="I121" i="2"/>
  <c r="Y121" i="2" s="1"/>
  <c r="G121" i="2"/>
  <c r="Z121" i="2" s="1"/>
  <c r="K121" i="2"/>
  <c r="X121" i="2" s="1"/>
  <c r="K111" i="2"/>
  <c r="X111" i="2" s="1"/>
  <c r="K22" i="2"/>
  <c r="X22" i="2" s="1"/>
  <c r="K122" i="2" s="1"/>
  <c r="H20" i="1"/>
  <c r="K52" i="3"/>
  <c r="G52" i="3" l="1"/>
  <c r="H32" i="1" s="1"/>
  <c r="I32" i="1" s="1"/>
  <c r="F32" i="1" s="1"/>
  <c r="I31" i="1"/>
  <c r="H34" i="1" l="1"/>
  <c r="H21" i="1" s="1"/>
  <c r="F31" i="1"/>
  <c r="F34" i="1" s="1"/>
  <c r="I34" i="1"/>
  <c r="H22" i="1" s="1"/>
  <c r="H23" i="1" s="1"/>
</calcChain>
</file>

<file path=xl/sharedStrings.xml><?xml version="1.0" encoding="utf-8"?>
<sst xmlns="http://schemas.openxmlformats.org/spreadsheetml/2006/main" count="521" uniqueCount="219">
  <si>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</si>
  <si>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</si>
  <si>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</si>
  <si>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</si>
  <si>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</si>
  <si>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</si>
  <si>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</si>
  <si>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</si>
  <si>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</si>
  <si>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</si>
  <si>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</si>
  <si>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</si>
  <si>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</si>
  <si>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</si>
  <si>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</si>
  <si>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</si>
  <si>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</si>
  <si>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</si>
  <si>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</si>
  <si>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</si>
  <si>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</si>
  <si>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</si>
  <si>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</si>
  <si>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</si>
  <si>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</si>
  <si>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</si>
  <si>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</si>
  <si>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</si>
  <si>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</si>
  <si>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</si>
  <si>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</si>
  <si>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</si>
  <si>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</si>
  <si>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</si>
  <si>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</si>
  <si>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</si>
  <si>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</si>
  <si>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</si>
  <si>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</si>
  <si>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</si>
  <si>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</si>
  <si>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</si>
  <si>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342255022RT1</t>
  </si>
  <si>
    <t>Příčky z desek pórobetonových tl. 7,5 cm desky P 2 - 500, 599 x 249 x 75 mm</t>
  </si>
  <si>
    <t>2.NP:</t>
  </si>
  <si>
    <t>2,5*(0,35+0,075+0,625)</t>
  </si>
  <si>
    <t>3.NP:</t>
  </si>
  <si>
    <t>4.NP:</t>
  </si>
  <si>
    <t>2,5*(0,35+0,075+0,74)</t>
  </si>
  <si>
    <t>342948111R00</t>
  </si>
  <si>
    <t>Ukotvení příček k cihel.konstr. kotvami na hmožd.</t>
  </si>
  <si>
    <t>m</t>
  </si>
  <si>
    <t>2*2,5</t>
  </si>
  <si>
    <t>61</t>
  </si>
  <si>
    <t>Upravy povrchů vnitřní</t>
  </si>
  <si>
    <t>602011102R00</t>
  </si>
  <si>
    <t>Postřik cementový ručně</t>
  </si>
  <si>
    <t>2,5*(0,35+2*0,075+0,625)</t>
  </si>
  <si>
    <t>2,5*(0,35+2*0,075+0,74)</t>
  </si>
  <si>
    <t>602011118RT1</t>
  </si>
  <si>
    <t>Omítka jádrová vápenná ručně tloušťka vrstvy 10 mm</t>
  </si>
  <si>
    <t>602011141RT1</t>
  </si>
  <si>
    <t>Štuk vnitřní ručně tloušťka vrstvy 2 mm</t>
  </si>
  <si>
    <t>612409991R00</t>
  </si>
  <si>
    <t>Začištění omítek kolem oken,dveří apod.</t>
  </si>
  <si>
    <t>2*2,5+0,35+2*0,075+0,625</t>
  </si>
  <si>
    <t>2*2,5+0,35+2*0,075+0,74</t>
  </si>
  <si>
    <t>64</t>
  </si>
  <si>
    <t>Výplně otvorů</t>
  </si>
  <si>
    <t>763761201R00</t>
  </si>
  <si>
    <t>Montáž otvorových výplní - dvířek, poklopů</t>
  </si>
  <si>
    <t>kus</t>
  </si>
  <si>
    <t>5536019603</t>
  </si>
  <si>
    <t>Dvířka revizní 600 x 600 mm</t>
  </si>
  <si>
    <t>94</t>
  </si>
  <si>
    <t>Lešení a stavební výtahy</t>
  </si>
  <si>
    <t>941955001R00</t>
  </si>
  <si>
    <t>Lešení lehké pomocné, výška podlahy do 1,2 m</t>
  </si>
  <si>
    <t>1,0*0,7</t>
  </si>
  <si>
    <t>96</t>
  </si>
  <si>
    <t>Bourání konstrukcí</t>
  </si>
  <si>
    <t>962031132R00</t>
  </si>
  <si>
    <t>Bourání příček cihelných tl. 10 cm</t>
  </si>
  <si>
    <t>2,5*(0,425+0,7)</t>
  </si>
  <si>
    <t>2,5*(0,425+0,825)</t>
  </si>
  <si>
    <t>99</t>
  </si>
  <si>
    <t>Přesun hmot</t>
  </si>
  <si>
    <t>999281108R00</t>
  </si>
  <si>
    <t xml:space="preserve">Přesun hmot pro opravy a údržbu do výšky 12 m </t>
  </si>
  <si>
    <t>t</t>
  </si>
  <si>
    <t>771</t>
  </si>
  <si>
    <t>Podlahy z dlaždic a obklady</t>
  </si>
  <si>
    <t>771578011R00</t>
  </si>
  <si>
    <t>Spára podlaha - stěna, silikonem</t>
  </si>
  <si>
    <t>0,35+2*0,075+0,625</t>
  </si>
  <si>
    <t>0,35+2*0,075+0,74</t>
  </si>
  <si>
    <t>784</t>
  </si>
  <si>
    <t>Malby</t>
  </si>
  <si>
    <t>784191301R00</t>
  </si>
  <si>
    <t>Penetrace podkladu protiplísňová 1x</t>
  </si>
  <si>
    <t>0,5*(2*2,5+0,35+2*0,075+0,625)</t>
  </si>
  <si>
    <t>0,5*(2*2,5+0,35+2*0,075+0,74)</t>
  </si>
  <si>
    <t>784195212R00</t>
  </si>
  <si>
    <t>Malba tekutá, bílá, 2 x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</si>
  <si>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</si>
  <si>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</si>
  <si>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</si>
  <si>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</si>
  <si>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</si>
  <si>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</si>
  <si>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</si>
  <si>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</si>
  <si>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</si>
  <si>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</si>
  <si>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</si>
  <si>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</si>
  <si>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</si>
  <si>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</si>
  <si>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</si>
  <si>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</si>
  <si>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</si>
  <si>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</si>
  <si>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A16</t>
  </si>
  <si>
    <t>Stupačka A16</t>
  </si>
  <si>
    <t>A16 Stupačka A16</t>
  </si>
  <si>
    <t>16.1 Stavebně konstrukční část</t>
  </si>
  <si>
    <t>721</t>
  </si>
  <si>
    <t>KANALIZACE</t>
  </si>
  <si>
    <t>721174024</t>
  </si>
  <si>
    <t>Odpadní (svislé) potrubí splaškové, systém HT  DN 75</t>
  </si>
  <si>
    <t>včetně odboček a kolen (dodávka+montáž)</t>
  </si>
  <si>
    <t>721174055</t>
  </si>
  <si>
    <t>Dešťové potrubí, systém HT DN 110</t>
  </si>
  <si>
    <t>721174056</t>
  </si>
  <si>
    <t>Dešťové potrubí, systém HT DN 125</t>
  </si>
  <si>
    <t>721174062</t>
  </si>
  <si>
    <t>Větrací potrubí, systém HT DN 75</t>
  </si>
  <si>
    <t>721290111</t>
  </si>
  <si>
    <t>Zkouška těsnosti kanalizace v objektech vodou do DN 125</t>
  </si>
  <si>
    <t>podle ČSN 73 6760</t>
  </si>
  <si>
    <t>NC-01</t>
  </si>
  <si>
    <t>Přesun hmot do 12m</t>
  </si>
  <si>
    <t>hod</t>
  </si>
  <si>
    <t>722</t>
  </si>
  <si>
    <t>VODOVOD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</si>
  <si>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</si>
  <si>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</si>
  <si>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</si>
  <si>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</si>
  <si>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</si>
  <si>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</si>
  <si>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</si>
  <si>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</si>
  <si>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</si>
  <si>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</si>
  <si>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</si>
  <si>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</si>
  <si>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</si>
  <si>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</si>
  <si>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ks</t>
  </si>
  <si>
    <t>734261235</t>
  </si>
  <si>
    <t>Šroubení  přímé  PN 16 do 120°C, mosaz G 1'</t>
  </si>
  <si>
    <t>722224115</t>
  </si>
  <si>
    <t>Kohouty plnící a vypouštěcí, PN10 G 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</si>
  <si>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</si>
  <si>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</si>
  <si>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</si>
  <si>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</si>
  <si>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</si>
  <si>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</si>
  <si>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</si>
  <si>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</si>
  <si>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</si>
  <si>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</si>
  <si>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</si>
  <si>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</si>
  <si>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</si>
  <si>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</si>
  <si>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767</t>
  </si>
  <si>
    <t>KONSTRUKCE ZÁMEČNICKÉ</t>
  </si>
  <si>
    <t>NC-03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</si>
  <si>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</si>
  <si>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</si>
  <si>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</si>
  <si>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</si>
  <si>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NC-04</t>
  </si>
  <si>
    <t>Demontáž kanalizace, vodovodu, zařizovacích předmětů, radiátorů, potrubí</t>
  </si>
  <si>
    <t>odvoz a ekologická likvidace</t>
  </si>
  <si>
    <t>NC-05</t>
  </si>
  <si>
    <t>Stavební výpomoci, sekání drážek</t>
  </si>
  <si>
    <t>NC-06</t>
  </si>
  <si>
    <t>Vyhotovení předávacích protokolů</t>
  </si>
  <si>
    <t>16.4a ZTI, ÚT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</si>
  <si>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</si>
  <si>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</si>
  <si>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</si>
  <si>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</si>
  <si>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</si>
  <si>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</si>
  <si>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</si>
  <si>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</si>
  <si>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</si>
  <si>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</si>
  <si>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</si>
  <si>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</si>
  <si>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</si>
  <si>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</si>
  <si>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</si>
  <si>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</si>
  <si>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</si>
  <si>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</si>
  <si>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</si>
  <si>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</si>
  <si>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</si>
  <si>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</si>
  <si>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</si>
  <si>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soubor</t>
  </si>
  <si>
    <t>16.5 Ostatní a vedlejší náklady</t>
  </si>
  <si>
    <t>Oprava koupelen v domově pro seniory U Moravy,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</si>
</sst>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0" fontId="30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49" fontId="31" fillId="0" borderId="0" xfId="0" applyNumberFormat="1" applyFont="1" applyAlignment="1">
      <alignment horizontal="left"/>
    </xf>
    <xf numFmtId="49" fontId="31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8" fillId="0" borderId="0" xfId="1" applyFont="1" applyAlignment="1">
      <alignment horizontal="left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4"/>
  <sheetViews>
    <sheetView showGridLines="0" tabSelected="1" zoomScaleNormal="75" zoomScaleSheetLayoutView="75" workbookViewId="0">
      <selection activeCell="E22" sqref="E22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218</v>
      </c>
      <c r="E5" s="10"/>
      <c r="F5" s="11"/>
      <c r="G5" s="11"/>
      <c r="H5" s="11"/>
      <c r="N5" s="5"/>
    </row>
    <row r="7" spans="2:14" ht="15.75" x14ac:dyDescent="0.25">
      <c r="C7" s="12"/>
      <c r="D7" s="143" t="s">
        <v>123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5">
        <f>CEILING(G34,1)</f>
        <v>0</v>
      </c>
      <c r="I19" s="166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7">
        <f>ROUND(H19*D20/100,1)</f>
        <v>0</v>
      </c>
      <c r="I20" s="168"/>
      <c r="J20" s="32"/>
    </row>
    <row r="21" spans="2:11" x14ac:dyDescent="0.2">
      <c r="B21" s="23" t="s">
        <v>4</v>
      </c>
      <c r="C21" s="24"/>
      <c r="D21" s="25">
        <v>12</v>
      </c>
      <c r="E21" s="26" t="s">
        <v>5</v>
      </c>
      <c r="F21" s="30"/>
      <c r="G21" s="31"/>
      <c r="H21" s="167">
        <f>H34</f>
        <v>0</v>
      </c>
      <c r="I21" s="168"/>
      <c r="J21" s="32"/>
    </row>
    <row r="22" spans="2:11" ht="13.5" thickBot="1" x14ac:dyDescent="0.25">
      <c r="B22" s="23" t="s">
        <v>6</v>
      </c>
      <c r="C22" s="24"/>
      <c r="D22" s="25">
        <f>SazbaDPH2</f>
        <v>12</v>
      </c>
      <c r="E22" s="26" t="s">
        <v>5</v>
      </c>
      <c r="F22" s="33"/>
      <c r="G22" s="34"/>
      <c r="H22" s="169">
        <f>I34</f>
        <v>0</v>
      </c>
      <c r="I22" s="170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3">
        <f>SUM(SUM(H19:I22))</f>
        <v>0</v>
      </c>
      <c r="I23" s="164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6" t="s">
        <v>10</v>
      </c>
      <c r="G29" s="154" t="str">
        <f>CONCATENATE("Základ DPH ",SazbaDPH1," %")</f>
        <v>Základ DPH 21 %</v>
      </c>
      <c r="H29" s="46" t="str">
        <f>CONCATENATE("Základ DPH ",SazbaDPH2," %")</f>
        <v>Základ DPH 12 %</v>
      </c>
      <c r="I29" s="47" t="s">
        <v>11</v>
      </c>
    </row>
    <row r="30" spans="2:11" x14ac:dyDescent="0.2">
      <c r="B30" s="48" t="s">
        <v>122</v>
      </c>
      <c r="C30" s="49" t="s">
        <v>123</v>
      </c>
      <c r="D30" s="50"/>
      <c r="E30" s="51"/>
      <c r="F30" s="157"/>
      <c r="G30" s="52"/>
      <c r="H30" s="53"/>
      <c r="I30" s="53"/>
    </row>
    <row r="31" spans="2:11" x14ac:dyDescent="0.2">
      <c r="B31" s="144"/>
      <c r="C31" s="161" t="str">
        <f>'A16 16.1 '!D4</f>
        <v>16.1 Stavebně konstrukční část</v>
      </c>
      <c r="D31" s="145"/>
      <c r="E31" s="146"/>
      <c r="F31" s="158">
        <f t="shared" ref="F31:F33" si="0">G31+H31+I31</f>
        <v>0</v>
      </c>
      <c r="G31" s="147">
        <v>0</v>
      </c>
      <c r="H31" s="148">
        <f>'A16 16.1 '!G122</f>
        <v>0</v>
      </c>
      <c r="I31" s="148">
        <f>(G31*SazbaDPH1)/100+(H31*SazbaDPH2)/100</f>
        <v>0</v>
      </c>
    </row>
    <row r="32" spans="2:11" x14ac:dyDescent="0.2">
      <c r="B32" s="144"/>
      <c r="C32" s="161" t="str">
        <f>'A16 16.4a '!D4</f>
        <v>16.4a ZTI, ÚT</v>
      </c>
      <c r="D32" s="145"/>
      <c r="E32" s="146"/>
      <c r="F32" s="158">
        <f t="shared" si="0"/>
        <v>0</v>
      </c>
      <c r="G32" s="147">
        <v>0</v>
      </c>
      <c r="H32" s="148">
        <f>'A16 16.4a '!G52</f>
        <v>0</v>
      </c>
      <c r="I32" s="148">
        <f>(G32*SazbaDPH1)/100+(H32*SazbaDPH2)/100</f>
        <v>0</v>
      </c>
    </row>
    <row r="33" spans="2:10" x14ac:dyDescent="0.2">
      <c r="B33" s="149"/>
      <c r="C33" s="162" t="str">
        <f>'A16 16.5 '!D4</f>
        <v>16.5 Ostatní a vedlejší náklady</v>
      </c>
      <c r="D33" s="150"/>
      <c r="E33" s="151"/>
      <c r="F33" s="159">
        <f t="shared" si="0"/>
        <v>0</v>
      </c>
      <c r="G33" s="152">
        <v>0</v>
      </c>
      <c r="H33" s="153">
        <f>'A16 16.5 '!G19</f>
        <v>0</v>
      </c>
      <c r="I33" s="153">
        <f>(G33*SazbaDPH1)/100+(H33*SazbaDPH2)/100</f>
        <v>0</v>
      </c>
    </row>
    <row r="34" spans="2:10" ht="17.25" customHeight="1" x14ac:dyDescent="0.2">
      <c r="B34" s="54" t="s">
        <v>12</v>
      </c>
      <c r="C34" s="55"/>
      <c r="D34" s="56"/>
      <c r="E34" s="57"/>
      <c r="F34" s="160">
        <f>SUM(F30:F33)</f>
        <v>0</v>
      </c>
      <c r="G34" s="155">
        <f>SUM(G30:G30)</f>
        <v>0</v>
      </c>
      <c r="H34" s="58">
        <f>SUM(H30:H33)</f>
        <v>0</v>
      </c>
      <c r="I34" s="58">
        <f>SUM(I30:I33)</f>
        <v>0</v>
      </c>
    </row>
    <row r="35" spans="2:10" x14ac:dyDescent="0.2">
      <c r="B35" s="59"/>
      <c r="C35" s="59"/>
      <c r="D35" s="59"/>
      <c r="E35" s="59"/>
      <c r="F35" s="59"/>
      <c r="G35" s="59"/>
      <c r="H35" s="59"/>
      <c r="I35" s="59"/>
      <c r="J35" s="59"/>
    </row>
    <row r="36" spans="2:10" x14ac:dyDescent="0.2">
      <c r="B36" s="59"/>
      <c r="C36" s="59"/>
      <c r="D36" s="59"/>
      <c r="E36" s="59"/>
      <c r="F36" s="59"/>
      <c r="G36" s="59"/>
      <c r="H36" s="59"/>
      <c r="I36" s="59"/>
      <c r="J36" s="59"/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4" spans="2:10" x14ac:dyDescent="0.2">
      <c r="C44" s="60"/>
      <c r="D44" s="13"/>
      <c r="E44" s="60"/>
      <c r="F44" s="60"/>
      <c r="H44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100"/>
  <sheetViews>
    <sheetView showGridLines="0" showZeros="0" zoomScaleNormal="100" workbookViewId="0">
      <selection activeCell="F120" sqref="F8:F120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124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125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8.1624999999999996</v>
      </c>
      <c r="F8" s="100"/>
      <c r="G8" s="101">
        <f>E8*F8</f>
        <v>0</v>
      </c>
      <c r="H8" s="102">
        <v>5.3200000000003897E-2</v>
      </c>
      <c r="I8" s="103">
        <f>E8*H8</f>
        <v>0.4342450000000318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1" t="s">
        <v>44</v>
      </c>
      <c r="D9" s="172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 t="shared" ref="BD9:BD14" si="0">C8</f>
        <v>Příčky z desek pórobetonových tl. 7,5 cm desky P 2 - 500, 599 x 249 x 75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1" t="s">
        <v>45</v>
      </c>
      <c r="D10" s="172"/>
      <c r="E10" s="109">
        <v>2.625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 t="shared" si="0"/>
        <v>2.NP:</v>
      </c>
      <c r="BE10" s="104"/>
      <c r="BF10" s="104"/>
      <c r="BG10" s="104"/>
      <c r="BH10" s="104"/>
      <c r="BI10" s="104"/>
      <c r="BJ10" s="104"/>
      <c r="BK10" s="104"/>
    </row>
    <row r="11" spans="1:104" x14ac:dyDescent="0.2">
      <c r="A11" s="105"/>
      <c r="B11" s="106"/>
      <c r="C11" s="171" t="s">
        <v>46</v>
      </c>
      <c r="D11" s="172"/>
      <c r="E11" s="109">
        <v>0</v>
      </c>
      <c r="F11" s="110"/>
      <c r="G11" s="111"/>
      <c r="H11" s="112"/>
      <c r="I11" s="107"/>
      <c r="K11" s="107"/>
      <c r="M11" s="108" t="s">
        <v>46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13" t="str">
        <f t="shared" si="0"/>
        <v>2,5*(0,35+0,075+0,625)</v>
      </c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105"/>
      <c r="B12" s="106"/>
      <c r="C12" s="171" t="s">
        <v>45</v>
      </c>
      <c r="D12" s="172"/>
      <c r="E12" s="109">
        <v>2.625</v>
      </c>
      <c r="F12" s="110"/>
      <c r="G12" s="111"/>
      <c r="H12" s="112"/>
      <c r="I12" s="107"/>
      <c r="K12" s="107"/>
      <c r="M12" s="108" t="s">
        <v>45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 t="shared" si="0"/>
        <v>3.NP:</v>
      </c>
      <c r="BE12" s="104"/>
      <c r="BF12" s="104"/>
      <c r="BG12" s="104"/>
      <c r="BH12" s="104"/>
      <c r="BI12" s="104"/>
      <c r="BJ12" s="104"/>
      <c r="BK12" s="104"/>
    </row>
    <row r="13" spans="1:104" x14ac:dyDescent="0.2">
      <c r="A13" s="105"/>
      <c r="B13" s="106"/>
      <c r="C13" s="171" t="s">
        <v>47</v>
      </c>
      <c r="D13" s="172"/>
      <c r="E13" s="109">
        <v>0</v>
      </c>
      <c r="F13" s="110"/>
      <c r="G13" s="111"/>
      <c r="H13" s="112"/>
      <c r="I13" s="107"/>
      <c r="K13" s="107"/>
      <c r="M13" s="108" t="s">
        <v>47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13" t="str">
        <f t="shared" si="0"/>
        <v>2,5*(0,35+0,075+0,625)</v>
      </c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105"/>
      <c r="B14" s="106"/>
      <c r="C14" s="171" t="s">
        <v>48</v>
      </c>
      <c r="D14" s="172"/>
      <c r="E14" s="109">
        <v>2.9125000000000001</v>
      </c>
      <c r="F14" s="110"/>
      <c r="G14" s="111"/>
      <c r="H14" s="112"/>
      <c r="I14" s="107"/>
      <c r="K14" s="107"/>
      <c r="M14" s="108" t="s">
        <v>48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 t="shared" si="0"/>
        <v>4.NP: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95">
        <v>2</v>
      </c>
      <c r="B15" s="96" t="s">
        <v>49</v>
      </c>
      <c r="C15" s="97" t="s">
        <v>50</v>
      </c>
      <c r="D15" s="98" t="s">
        <v>51</v>
      </c>
      <c r="E15" s="99">
        <v>15</v>
      </c>
      <c r="F15" s="100"/>
      <c r="G15" s="101">
        <f>E15*F15</f>
        <v>0</v>
      </c>
      <c r="H15" s="102">
        <v>1.02000000000046E-3</v>
      </c>
      <c r="I15" s="103">
        <f>E15*H15</f>
        <v>1.53000000000069E-2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105"/>
      <c r="B16" s="106"/>
      <c r="C16" s="171" t="s">
        <v>44</v>
      </c>
      <c r="D16" s="172"/>
      <c r="E16" s="109">
        <v>0</v>
      </c>
      <c r="F16" s="110"/>
      <c r="G16" s="111"/>
      <c r="H16" s="112"/>
      <c r="I16" s="107"/>
      <c r="K16" s="107"/>
      <c r="M16" s="108" t="s">
        <v>44</v>
      </c>
      <c r="O16" s="9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13" t="str">
        <f t="shared" ref="BD16:BD21" si="1">C15</f>
        <v>Ukotvení příček k cihel.konstr. kotvami na hmožd.</v>
      </c>
      <c r="BE16" s="104"/>
      <c r="BF16" s="104"/>
      <c r="BG16" s="104"/>
      <c r="BH16" s="104"/>
      <c r="BI16" s="104"/>
      <c r="BJ16" s="104"/>
      <c r="BK16" s="104"/>
    </row>
    <row r="17" spans="1:104" x14ac:dyDescent="0.2">
      <c r="A17" s="105"/>
      <c r="B17" s="106"/>
      <c r="C17" s="171" t="s">
        <v>52</v>
      </c>
      <c r="D17" s="172"/>
      <c r="E17" s="109">
        <v>5</v>
      </c>
      <c r="F17" s="110"/>
      <c r="G17" s="111"/>
      <c r="H17" s="112"/>
      <c r="I17" s="107"/>
      <c r="K17" s="107"/>
      <c r="M17" s="108" t="s">
        <v>52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13" t="str">
        <f t="shared" si="1"/>
        <v>2.NP:</v>
      </c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105"/>
      <c r="B18" s="106"/>
      <c r="C18" s="171" t="s">
        <v>46</v>
      </c>
      <c r="D18" s="172"/>
      <c r="E18" s="109">
        <v>0</v>
      </c>
      <c r="F18" s="110"/>
      <c r="G18" s="111"/>
      <c r="H18" s="112"/>
      <c r="I18" s="107"/>
      <c r="K18" s="107"/>
      <c r="M18" s="108" t="s">
        <v>46</v>
      </c>
      <c r="O18" s="9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13" t="str">
        <f t="shared" si="1"/>
        <v>2*2,5</v>
      </c>
      <c r="BE18" s="104"/>
      <c r="BF18" s="104"/>
      <c r="BG18" s="104"/>
      <c r="BH18" s="104"/>
      <c r="BI18" s="104"/>
      <c r="BJ18" s="104"/>
      <c r="BK18" s="104"/>
    </row>
    <row r="19" spans="1:104" x14ac:dyDescent="0.2">
      <c r="A19" s="105"/>
      <c r="B19" s="106"/>
      <c r="C19" s="171" t="s">
        <v>52</v>
      </c>
      <c r="D19" s="172"/>
      <c r="E19" s="109">
        <v>5</v>
      </c>
      <c r="F19" s="110"/>
      <c r="G19" s="111"/>
      <c r="H19" s="112"/>
      <c r="I19" s="107"/>
      <c r="K19" s="107"/>
      <c r="M19" s="108" t="s">
        <v>52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 t="shared" si="1"/>
        <v>3.NP: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1" t="s">
        <v>47</v>
      </c>
      <c r="D20" s="172"/>
      <c r="E20" s="109">
        <v>0</v>
      </c>
      <c r="F20" s="110"/>
      <c r="G20" s="111"/>
      <c r="H20" s="112"/>
      <c r="I20" s="107"/>
      <c r="K20" s="107"/>
      <c r="M20" s="108" t="s">
        <v>47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 t="shared" si="1"/>
        <v>2*2,5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105"/>
      <c r="B21" s="106"/>
      <c r="C21" s="171" t="s">
        <v>52</v>
      </c>
      <c r="D21" s="172"/>
      <c r="E21" s="109">
        <v>5</v>
      </c>
      <c r="F21" s="110"/>
      <c r="G21" s="111"/>
      <c r="H21" s="112"/>
      <c r="I21" s="107"/>
      <c r="K21" s="107"/>
      <c r="M21" s="108" t="s">
        <v>52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13" t="str">
        <f t="shared" si="1"/>
        <v>4.NP:</v>
      </c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114" t="s">
        <v>30</v>
      </c>
      <c r="B22" s="115" t="s">
        <v>40</v>
      </c>
      <c r="C22" s="116" t="s">
        <v>41</v>
      </c>
      <c r="D22" s="117"/>
      <c r="E22" s="118"/>
      <c r="F22" s="118"/>
      <c r="G22" s="119">
        <f>SUM(G7:G21)</f>
        <v>0</v>
      </c>
      <c r="H22" s="120"/>
      <c r="I22" s="121">
        <f>SUM(I7:I21)</f>
        <v>0.44954500000003872</v>
      </c>
      <c r="J22" s="122"/>
      <c r="K22" s="121">
        <f>SUM(K7:K21)</f>
        <v>0</v>
      </c>
      <c r="O22" s="94"/>
      <c r="X22" s="123">
        <f>K22</f>
        <v>0</v>
      </c>
      <c r="Y22" s="123">
        <f>I22</f>
        <v>0.44954500000003872</v>
      </c>
      <c r="Z22" s="124">
        <f>G22</f>
        <v>0</v>
      </c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25"/>
      <c r="BB22" s="125"/>
      <c r="BC22" s="125"/>
      <c r="BD22" s="125"/>
      <c r="BE22" s="125"/>
      <c r="BF22" s="125"/>
      <c r="BG22" s="104"/>
      <c r="BH22" s="104"/>
      <c r="BI22" s="104"/>
      <c r="BJ22" s="104"/>
      <c r="BK22" s="104"/>
    </row>
    <row r="23" spans="1:104" ht="14.25" customHeight="1" x14ac:dyDescent="0.2">
      <c r="A23" s="86" t="s">
        <v>27</v>
      </c>
      <c r="B23" s="87" t="s">
        <v>53</v>
      </c>
      <c r="C23" s="88" t="s">
        <v>54</v>
      </c>
      <c r="D23" s="89"/>
      <c r="E23" s="90"/>
      <c r="F23" s="90"/>
      <c r="G23" s="91"/>
      <c r="H23" s="92"/>
      <c r="I23" s="93"/>
      <c r="J23" s="92"/>
      <c r="K23" s="93"/>
      <c r="O23" s="94"/>
    </row>
    <row r="24" spans="1:104" x14ac:dyDescent="0.2">
      <c r="A24" s="95">
        <v>3</v>
      </c>
      <c r="B24" s="96" t="s">
        <v>55</v>
      </c>
      <c r="C24" s="97" t="s">
        <v>56</v>
      </c>
      <c r="D24" s="98" t="s">
        <v>29</v>
      </c>
      <c r="E24" s="99">
        <v>8.7249999999999996</v>
      </c>
      <c r="F24" s="100"/>
      <c r="G24" s="101">
        <f>E24*F24</f>
        <v>0</v>
      </c>
      <c r="H24" s="102">
        <v>5.0000000000025597E-3</v>
      </c>
      <c r="I24" s="103">
        <f>E24*H24</f>
        <v>4.3625000000022333E-2</v>
      </c>
      <c r="J24" s="102">
        <v>0</v>
      </c>
      <c r="K24" s="103">
        <f>E24*J24</f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05"/>
      <c r="B25" s="106"/>
      <c r="C25" s="171" t="s">
        <v>44</v>
      </c>
      <c r="D25" s="172"/>
      <c r="E25" s="109">
        <v>0</v>
      </c>
      <c r="F25" s="110"/>
      <c r="G25" s="111"/>
      <c r="H25" s="112"/>
      <c r="I25" s="107"/>
      <c r="K25" s="107"/>
      <c r="M25" s="108" t="s">
        <v>44</v>
      </c>
      <c r="O25" s="9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13" t="str">
        <f t="shared" ref="BD25:BD30" si="2">C24</f>
        <v>Postřik cementový ručně</v>
      </c>
      <c r="BE25" s="104"/>
      <c r="BF25" s="104"/>
      <c r="BG25" s="104"/>
      <c r="BH25" s="104"/>
      <c r="BI25" s="104"/>
      <c r="BJ25" s="104"/>
      <c r="BK25" s="104"/>
    </row>
    <row r="26" spans="1:104" x14ac:dyDescent="0.2">
      <c r="A26" s="105"/>
      <c r="B26" s="106"/>
      <c r="C26" s="171" t="s">
        <v>57</v>
      </c>
      <c r="D26" s="172"/>
      <c r="E26" s="109">
        <v>2.8125</v>
      </c>
      <c r="F26" s="110"/>
      <c r="G26" s="111"/>
      <c r="H26" s="112"/>
      <c r="I26" s="107"/>
      <c r="K26" s="107"/>
      <c r="M26" s="108" t="s">
        <v>57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13" t="str">
        <f t="shared" si="2"/>
        <v>2.NP:</v>
      </c>
      <c r="BE26" s="104"/>
      <c r="BF26" s="104"/>
      <c r="BG26" s="104"/>
      <c r="BH26" s="104"/>
      <c r="BI26" s="104"/>
      <c r="BJ26" s="104"/>
      <c r="BK26" s="104"/>
    </row>
    <row r="27" spans="1:104" x14ac:dyDescent="0.2">
      <c r="A27" s="105"/>
      <c r="B27" s="106"/>
      <c r="C27" s="171" t="s">
        <v>46</v>
      </c>
      <c r="D27" s="172"/>
      <c r="E27" s="109">
        <v>0</v>
      </c>
      <c r="F27" s="110"/>
      <c r="G27" s="111"/>
      <c r="H27" s="112"/>
      <c r="I27" s="107"/>
      <c r="K27" s="107"/>
      <c r="M27" s="108" t="s">
        <v>46</v>
      </c>
      <c r="O27" s="9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13" t="str">
        <f t="shared" si="2"/>
        <v>2,5*(0,35+2*0,075+0,625)</v>
      </c>
      <c r="BE27" s="104"/>
      <c r="BF27" s="104"/>
      <c r="BG27" s="104"/>
      <c r="BH27" s="104"/>
      <c r="BI27" s="104"/>
      <c r="BJ27" s="104"/>
      <c r="BK27" s="104"/>
    </row>
    <row r="28" spans="1:104" x14ac:dyDescent="0.2">
      <c r="A28" s="105"/>
      <c r="B28" s="106"/>
      <c r="C28" s="171" t="s">
        <v>57</v>
      </c>
      <c r="D28" s="172"/>
      <c r="E28" s="109">
        <v>2.8125</v>
      </c>
      <c r="F28" s="110"/>
      <c r="G28" s="111"/>
      <c r="H28" s="112"/>
      <c r="I28" s="107"/>
      <c r="K28" s="107"/>
      <c r="M28" s="108" t="s">
        <v>57</v>
      </c>
      <c r="O28" s="9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13" t="str">
        <f t="shared" si="2"/>
        <v>3.NP:</v>
      </c>
      <c r="BE28" s="104"/>
      <c r="BF28" s="104"/>
      <c r="BG28" s="104"/>
      <c r="BH28" s="104"/>
      <c r="BI28" s="104"/>
      <c r="BJ28" s="104"/>
      <c r="BK28" s="104"/>
    </row>
    <row r="29" spans="1:104" x14ac:dyDescent="0.2">
      <c r="A29" s="105"/>
      <c r="B29" s="106"/>
      <c r="C29" s="171" t="s">
        <v>47</v>
      </c>
      <c r="D29" s="172"/>
      <c r="E29" s="109">
        <v>0</v>
      </c>
      <c r="F29" s="110"/>
      <c r="G29" s="111"/>
      <c r="H29" s="112"/>
      <c r="I29" s="107"/>
      <c r="K29" s="107"/>
      <c r="M29" s="108" t="s">
        <v>47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 t="shared" si="2"/>
        <v>2,5*(0,35+2*0,075+0,625)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105"/>
      <c r="B30" s="106"/>
      <c r="C30" s="171" t="s">
        <v>58</v>
      </c>
      <c r="D30" s="172"/>
      <c r="E30" s="109">
        <v>3.1</v>
      </c>
      <c r="F30" s="110"/>
      <c r="G30" s="111"/>
      <c r="H30" s="112"/>
      <c r="I30" s="107"/>
      <c r="K30" s="107"/>
      <c r="M30" s="108" t="s">
        <v>58</v>
      </c>
      <c r="O30" s="9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13" t="str">
        <f t="shared" si="2"/>
        <v>4.NP:</v>
      </c>
      <c r="BE30" s="104"/>
      <c r="BF30" s="104"/>
      <c r="BG30" s="104"/>
      <c r="BH30" s="104"/>
      <c r="BI30" s="104"/>
      <c r="BJ30" s="104"/>
      <c r="BK30" s="104"/>
    </row>
    <row r="31" spans="1:104" x14ac:dyDescent="0.2">
      <c r="A31" s="95">
        <v>4</v>
      </c>
      <c r="B31" s="96" t="s">
        <v>59</v>
      </c>
      <c r="C31" s="97" t="s">
        <v>60</v>
      </c>
      <c r="D31" s="98" t="s">
        <v>29</v>
      </c>
      <c r="E31" s="99">
        <v>8.7249999999999996</v>
      </c>
      <c r="F31" s="100"/>
      <c r="G31" s="101">
        <f>E31*F31</f>
        <v>0</v>
      </c>
      <c r="H31" s="102">
        <v>1.47000000000048E-2</v>
      </c>
      <c r="I31" s="103">
        <f>E31*H31</f>
        <v>0.12825750000004188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1</v>
      </c>
      <c r="AC31" s="104">
        <v>1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1</v>
      </c>
      <c r="CZ31" s="61">
        <v>1</v>
      </c>
    </row>
    <row r="32" spans="1:104" x14ac:dyDescent="0.2">
      <c r="A32" s="105"/>
      <c r="B32" s="106"/>
      <c r="C32" s="171" t="s">
        <v>44</v>
      </c>
      <c r="D32" s="172"/>
      <c r="E32" s="109">
        <v>0</v>
      </c>
      <c r="F32" s="110"/>
      <c r="G32" s="111"/>
      <c r="H32" s="112"/>
      <c r="I32" s="107"/>
      <c r="K32" s="107"/>
      <c r="M32" s="108" t="s">
        <v>44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13" t="str">
        <f t="shared" ref="BD32:BD37" si="3">C31</f>
        <v>Omítka jádrová vápenná ručně tloušťka vrstvy 10 mm</v>
      </c>
      <c r="BE32" s="104"/>
      <c r="BF32" s="104"/>
      <c r="BG32" s="104"/>
      <c r="BH32" s="104"/>
      <c r="BI32" s="104"/>
      <c r="BJ32" s="104"/>
      <c r="BK32" s="104"/>
    </row>
    <row r="33" spans="1:104" x14ac:dyDescent="0.2">
      <c r="A33" s="105"/>
      <c r="B33" s="106"/>
      <c r="C33" s="171" t="s">
        <v>57</v>
      </c>
      <c r="D33" s="172"/>
      <c r="E33" s="109">
        <v>2.8125</v>
      </c>
      <c r="F33" s="110"/>
      <c r="G33" s="111"/>
      <c r="H33" s="112"/>
      <c r="I33" s="107"/>
      <c r="K33" s="107"/>
      <c r="M33" s="108" t="s">
        <v>57</v>
      </c>
      <c r="O33" s="9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13" t="str">
        <f t="shared" si="3"/>
        <v>2.NP:</v>
      </c>
      <c r="BE33" s="104"/>
      <c r="BF33" s="104"/>
      <c r="BG33" s="104"/>
      <c r="BH33" s="104"/>
      <c r="BI33" s="104"/>
      <c r="BJ33" s="104"/>
      <c r="BK33" s="104"/>
    </row>
    <row r="34" spans="1:104" x14ac:dyDescent="0.2">
      <c r="A34" s="105"/>
      <c r="B34" s="106"/>
      <c r="C34" s="171" t="s">
        <v>46</v>
      </c>
      <c r="D34" s="172"/>
      <c r="E34" s="109">
        <v>0</v>
      </c>
      <c r="F34" s="110"/>
      <c r="G34" s="111"/>
      <c r="H34" s="112"/>
      <c r="I34" s="107"/>
      <c r="K34" s="107"/>
      <c r="M34" s="108" t="s">
        <v>46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 t="shared" si="3"/>
        <v>2,5*(0,35+2*0,075+0,625)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105"/>
      <c r="B35" s="106"/>
      <c r="C35" s="171" t="s">
        <v>57</v>
      </c>
      <c r="D35" s="172"/>
      <c r="E35" s="109">
        <v>2.8125</v>
      </c>
      <c r="F35" s="110"/>
      <c r="G35" s="111"/>
      <c r="H35" s="112"/>
      <c r="I35" s="107"/>
      <c r="K35" s="107"/>
      <c r="M35" s="108" t="s">
        <v>57</v>
      </c>
      <c r="O35" s="9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13" t="str">
        <f t="shared" si="3"/>
        <v>3.NP:</v>
      </c>
      <c r="BE35" s="104"/>
      <c r="BF35" s="104"/>
      <c r="BG35" s="104"/>
      <c r="BH35" s="104"/>
      <c r="BI35" s="104"/>
      <c r="BJ35" s="104"/>
      <c r="BK35" s="104"/>
    </row>
    <row r="36" spans="1:104" x14ac:dyDescent="0.2">
      <c r="A36" s="105"/>
      <c r="B36" s="106"/>
      <c r="C36" s="171" t="s">
        <v>47</v>
      </c>
      <c r="D36" s="172"/>
      <c r="E36" s="109">
        <v>0</v>
      </c>
      <c r="F36" s="110"/>
      <c r="G36" s="111"/>
      <c r="H36" s="112"/>
      <c r="I36" s="107"/>
      <c r="K36" s="107"/>
      <c r="M36" s="108" t="s">
        <v>47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str">
        <f t="shared" si="3"/>
        <v>2,5*(0,35+2*0,075+0,625)</v>
      </c>
      <c r="BE36" s="104"/>
      <c r="BF36" s="104"/>
      <c r="BG36" s="104"/>
      <c r="BH36" s="104"/>
      <c r="BI36" s="104"/>
      <c r="BJ36" s="104"/>
      <c r="BK36" s="104"/>
    </row>
    <row r="37" spans="1:104" x14ac:dyDescent="0.2">
      <c r="A37" s="105"/>
      <c r="B37" s="106"/>
      <c r="C37" s="171" t="s">
        <v>58</v>
      </c>
      <c r="D37" s="172"/>
      <c r="E37" s="109">
        <v>3.1</v>
      </c>
      <c r="F37" s="110"/>
      <c r="G37" s="111"/>
      <c r="H37" s="112"/>
      <c r="I37" s="107"/>
      <c r="K37" s="107"/>
      <c r="M37" s="108" t="s">
        <v>58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si="3"/>
        <v>4.NP:</v>
      </c>
      <c r="BE37" s="104"/>
      <c r="BF37" s="104"/>
      <c r="BG37" s="104"/>
      <c r="BH37" s="104"/>
      <c r="BI37" s="104"/>
      <c r="BJ37" s="104"/>
      <c r="BK37" s="104"/>
    </row>
    <row r="38" spans="1:104" x14ac:dyDescent="0.2">
      <c r="A38" s="95">
        <v>5</v>
      </c>
      <c r="B38" s="96" t="s">
        <v>61</v>
      </c>
      <c r="C38" s="97" t="s">
        <v>62</v>
      </c>
      <c r="D38" s="98" t="s">
        <v>29</v>
      </c>
      <c r="E38" s="99">
        <v>8.7249999999999996</v>
      </c>
      <c r="F38" s="100"/>
      <c r="G38" s="101">
        <f>E38*F38</f>
        <v>0</v>
      </c>
      <c r="H38" s="102">
        <v>2.5000000000012798E-3</v>
      </c>
      <c r="I38" s="103">
        <f>E38*H38</f>
        <v>2.1812500000011167E-2</v>
      </c>
      <c r="J38" s="102">
        <v>0</v>
      </c>
      <c r="K38" s="103">
        <f>E38*J38</f>
        <v>0</v>
      </c>
      <c r="O38" s="94"/>
      <c r="Z38" s="104"/>
      <c r="AA38" s="104">
        <v>1</v>
      </c>
      <c r="AB38" s="104">
        <v>1</v>
      </c>
      <c r="AC38" s="104">
        <v>1</v>
      </c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CA38" s="104">
        <v>1</v>
      </c>
      <c r="CB38" s="104">
        <v>1</v>
      </c>
      <c r="CZ38" s="61">
        <v>1</v>
      </c>
    </row>
    <row r="39" spans="1:104" x14ac:dyDescent="0.2">
      <c r="A39" s="105"/>
      <c r="B39" s="106"/>
      <c r="C39" s="171" t="s">
        <v>44</v>
      </c>
      <c r="D39" s="172"/>
      <c r="E39" s="109">
        <v>0</v>
      </c>
      <c r="F39" s="110"/>
      <c r="G39" s="111"/>
      <c r="H39" s="112"/>
      <c r="I39" s="107"/>
      <c r="K39" s="107"/>
      <c r="M39" s="108" t="s">
        <v>44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ref="BD39:BD44" si="4">C38</f>
        <v>Štuk vnitřní ručně tloušťka vrstvy 2 mm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105"/>
      <c r="B40" s="106"/>
      <c r="C40" s="171" t="s">
        <v>57</v>
      </c>
      <c r="D40" s="172"/>
      <c r="E40" s="109">
        <v>2.8125</v>
      </c>
      <c r="F40" s="110"/>
      <c r="G40" s="111"/>
      <c r="H40" s="112"/>
      <c r="I40" s="107"/>
      <c r="K40" s="107"/>
      <c r="M40" s="108" t="s">
        <v>57</v>
      </c>
      <c r="O40" s="9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13" t="str">
        <f t="shared" si="4"/>
        <v>2.NP:</v>
      </c>
      <c r="BE40" s="104"/>
      <c r="BF40" s="104"/>
      <c r="BG40" s="104"/>
      <c r="BH40" s="104"/>
      <c r="BI40" s="104"/>
      <c r="BJ40" s="104"/>
      <c r="BK40" s="104"/>
    </row>
    <row r="41" spans="1:104" x14ac:dyDescent="0.2">
      <c r="A41" s="105"/>
      <c r="B41" s="106"/>
      <c r="C41" s="171" t="s">
        <v>46</v>
      </c>
      <c r="D41" s="172"/>
      <c r="E41" s="109">
        <v>0</v>
      </c>
      <c r="F41" s="110"/>
      <c r="G41" s="111"/>
      <c r="H41" s="112"/>
      <c r="I41" s="107"/>
      <c r="K41" s="107"/>
      <c r="M41" s="108" t="s">
        <v>46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 t="shared" si="4"/>
        <v>2,5*(0,35+2*0,075+0,625)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105"/>
      <c r="B42" s="106"/>
      <c r="C42" s="171" t="s">
        <v>57</v>
      </c>
      <c r="D42" s="172"/>
      <c r="E42" s="109">
        <v>2.8125</v>
      </c>
      <c r="F42" s="110"/>
      <c r="G42" s="111"/>
      <c r="H42" s="112"/>
      <c r="I42" s="107"/>
      <c r="K42" s="107"/>
      <c r="M42" s="108" t="s">
        <v>57</v>
      </c>
      <c r="O42" s="9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13" t="str">
        <f t="shared" si="4"/>
        <v>3.NP:</v>
      </c>
      <c r="BE42" s="104"/>
      <c r="BF42" s="104"/>
      <c r="BG42" s="104"/>
      <c r="BH42" s="104"/>
      <c r="BI42" s="104"/>
      <c r="BJ42" s="104"/>
      <c r="BK42" s="104"/>
    </row>
    <row r="43" spans="1:104" x14ac:dyDescent="0.2">
      <c r="A43" s="105"/>
      <c r="B43" s="106"/>
      <c r="C43" s="171" t="s">
        <v>47</v>
      </c>
      <c r="D43" s="172"/>
      <c r="E43" s="109">
        <v>0</v>
      </c>
      <c r="F43" s="110"/>
      <c r="G43" s="111"/>
      <c r="H43" s="112"/>
      <c r="I43" s="107"/>
      <c r="K43" s="107"/>
      <c r="M43" s="108" t="s">
        <v>47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str">
        <f t="shared" si="4"/>
        <v>2,5*(0,35+2*0,075+0,625)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1" t="s">
        <v>58</v>
      </c>
      <c r="D44" s="172"/>
      <c r="E44" s="109">
        <v>3.1</v>
      </c>
      <c r="F44" s="110"/>
      <c r="G44" s="111"/>
      <c r="H44" s="112"/>
      <c r="I44" s="107"/>
      <c r="K44" s="107"/>
      <c r="M44" s="108" t="s">
        <v>58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 t="shared" si="4"/>
        <v>4.NP: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95">
        <v>6</v>
      </c>
      <c r="B45" s="96" t="s">
        <v>63</v>
      </c>
      <c r="C45" s="97" t="s">
        <v>64</v>
      </c>
      <c r="D45" s="98" t="s">
        <v>51</v>
      </c>
      <c r="E45" s="99">
        <v>18.489999999999998</v>
      </c>
      <c r="F45" s="100"/>
      <c r="G45" s="101">
        <f>E45*F45</f>
        <v>0</v>
      </c>
      <c r="H45" s="102">
        <v>4.3099999999967097E-3</v>
      </c>
      <c r="I45" s="103">
        <f>E45*H45</f>
        <v>7.9691899999939156E-2</v>
      </c>
      <c r="J45" s="102">
        <v>0</v>
      </c>
      <c r="K45" s="103">
        <f>E45*J45</f>
        <v>0</v>
      </c>
      <c r="O45" s="94"/>
      <c r="Z45" s="104"/>
      <c r="AA45" s="104">
        <v>1</v>
      </c>
      <c r="AB45" s="104">
        <v>1</v>
      </c>
      <c r="AC45" s="104">
        <v>1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1</v>
      </c>
      <c r="CZ45" s="61">
        <v>1</v>
      </c>
    </row>
    <row r="46" spans="1:104" x14ac:dyDescent="0.2">
      <c r="A46" s="105"/>
      <c r="B46" s="106"/>
      <c r="C46" s="171" t="s">
        <v>44</v>
      </c>
      <c r="D46" s="172"/>
      <c r="E46" s="109">
        <v>0</v>
      </c>
      <c r="F46" s="110"/>
      <c r="G46" s="111"/>
      <c r="H46" s="112"/>
      <c r="I46" s="107"/>
      <c r="K46" s="107"/>
      <c r="M46" s="108" t="s">
        <v>44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ref="BD46:BD51" si="5">C45</f>
        <v>Začištění omítek kolem oken,dveří apod.</v>
      </c>
      <c r="BE46" s="104"/>
      <c r="BF46" s="104"/>
      <c r="BG46" s="104"/>
      <c r="BH46" s="104"/>
      <c r="BI46" s="104"/>
      <c r="BJ46" s="104"/>
      <c r="BK46" s="104"/>
    </row>
    <row r="47" spans="1:104" x14ac:dyDescent="0.2">
      <c r="A47" s="105"/>
      <c r="B47" s="106"/>
      <c r="C47" s="171" t="s">
        <v>65</v>
      </c>
      <c r="D47" s="172"/>
      <c r="E47" s="109">
        <v>6.125</v>
      </c>
      <c r="F47" s="110"/>
      <c r="G47" s="111"/>
      <c r="H47" s="112"/>
      <c r="I47" s="107"/>
      <c r="K47" s="107"/>
      <c r="M47" s="108" t="s">
        <v>65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5"/>
        <v>2.NP:</v>
      </c>
      <c r="BE47" s="104"/>
      <c r="BF47" s="104"/>
      <c r="BG47" s="104"/>
      <c r="BH47" s="104"/>
      <c r="BI47" s="104"/>
      <c r="BJ47" s="104"/>
      <c r="BK47" s="104"/>
    </row>
    <row r="48" spans="1:104" x14ac:dyDescent="0.2">
      <c r="A48" s="105"/>
      <c r="B48" s="106"/>
      <c r="C48" s="171" t="s">
        <v>46</v>
      </c>
      <c r="D48" s="172"/>
      <c r="E48" s="109">
        <v>0</v>
      </c>
      <c r="F48" s="110"/>
      <c r="G48" s="111"/>
      <c r="H48" s="112"/>
      <c r="I48" s="107"/>
      <c r="K48" s="107"/>
      <c r="M48" s="108" t="s">
        <v>46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5"/>
        <v>2*2,5+0,35+2*0,075+0,625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105"/>
      <c r="B49" s="106"/>
      <c r="C49" s="171" t="s">
        <v>65</v>
      </c>
      <c r="D49" s="172"/>
      <c r="E49" s="109">
        <v>6.125</v>
      </c>
      <c r="F49" s="110"/>
      <c r="G49" s="111"/>
      <c r="H49" s="112"/>
      <c r="I49" s="107"/>
      <c r="K49" s="107"/>
      <c r="M49" s="108" t="s">
        <v>65</v>
      </c>
      <c r="O49" s="9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13" t="str">
        <f t="shared" si="5"/>
        <v>3.NP:</v>
      </c>
      <c r="BE49" s="104"/>
      <c r="BF49" s="104"/>
      <c r="BG49" s="104"/>
      <c r="BH49" s="104"/>
      <c r="BI49" s="104"/>
      <c r="BJ49" s="104"/>
      <c r="BK49" s="104"/>
    </row>
    <row r="50" spans="1:104" x14ac:dyDescent="0.2">
      <c r="A50" s="105"/>
      <c r="B50" s="106"/>
      <c r="C50" s="171" t="s">
        <v>47</v>
      </c>
      <c r="D50" s="172"/>
      <c r="E50" s="109">
        <v>0</v>
      </c>
      <c r="F50" s="110"/>
      <c r="G50" s="111"/>
      <c r="H50" s="112"/>
      <c r="I50" s="107"/>
      <c r="K50" s="107"/>
      <c r="M50" s="108" t="s">
        <v>47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 t="shared" si="5"/>
        <v>2*2,5+0,35+2*0,075+0,625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105"/>
      <c r="B51" s="106"/>
      <c r="C51" s="171" t="s">
        <v>66</v>
      </c>
      <c r="D51" s="172"/>
      <c r="E51" s="109">
        <v>6.24</v>
      </c>
      <c r="F51" s="110"/>
      <c r="G51" s="111"/>
      <c r="H51" s="112"/>
      <c r="I51" s="107"/>
      <c r="K51" s="107"/>
      <c r="M51" s="108" t="s">
        <v>66</v>
      </c>
      <c r="O51" s="9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13" t="str">
        <f t="shared" si="5"/>
        <v>4.NP:</v>
      </c>
      <c r="BE51" s="104"/>
      <c r="BF51" s="104"/>
      <c r="BG51" s="104"/>
      <c r="BH51" s="104"/>
      <c r="BI51" s="104"/>
      <c r="BJ51" s="104"/>
      <c r="BK51" s="104"/>
    </row>
    <row r="52" spans="1:104" x14ac:dyDescent="0.2">
      <c r="A52" s="114" t="s">
        <v>30</v>
      </c>
      <c r="B52" s="115" t="s">
        <v>53</v>
      </c>
      <c r="C52" s="116" t="s">
        <v>54</v>
      </c>
      <c r="D52" s="117"/>
      <c r="E52" s="118"/>
      <c r="F52" s="118"/>
      <c r="G52" s="119">
        <f>SUM(G23:G51)</f>
        <v>0</v>
      </c>
      <c r="H52" s="120"/>
      <c r="I52" s="121">
        <f>SUM(I23:I51)</f>
        <v>0.27338690000001453</v>
      </c>
      <c r="J52" s="122"/>
      <c r="K52" s="121">
        <f>SUM(K23:K51)</f>
        <v>0</v>
      </c>
      <c r="O52" s="94"/>
      <c r="X52" s="123">
        <f>K52</f>
        <v>0</v>
      </c>
      <c r="Y52" s="123">
        <f>I52</f>
        <v>0.27338690000001453</v>
      </c>
      <c r="Z52" s="124">
        <f>G52</f>
        <v>0</v>
      </c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25"/>
      <c r="BB52" s="125"/>
      <c r="BC52" s="125"/>
      <c r="BD52" s="125"/>
      <c r="BE52" s="125"/>
      <c r="BF52" s="125"/>
      <c r="BG52" s="104"/>
      <c r="BH52" s="104"/>
      <c r="BI52" s="104"/>
      <c r="BJ52" s="104"/>
      <c r="BK52" s="104"/>
    </row>
    <row r="53" spans="1:104" ht="14.25" customHeight="1" x14ac:dyDescent="0.2">
      <c r="A53" s="86" t="s">
        <v>27</v>
      </c>
      <c r="B53" s="87" t="s">
        <v>67</v>
      </c>
      <c r="C53" s="88" t="s">
        <v>68</v>
      </c>
      <c r="D53" s="89"/>
      <c r="E53" s="90"/>
      <c r="F53" s="90"/>
      <c r="G53" s="91"/>
      <c r="H53" s="92"/>
      <c r="I53" s="93"/>
      <c r="J53" s="92"/>
      <c r="K53" s="93"/>
      <c r="O53" s="94"/>
    </row>
    <row r="54" spans="1:104" x14ac:dyDescent="0.2">
      <c r="A54" s="95">
        <v>7</v>
      </c>
      <c r="B54" s="96" t="s">
        <v>69</v>
      </c>
      <c r="C54" s="97" t="s">
        <v>70</v>
      </c>
      <c r="D54" s="98" t="s">
        <v>71</v>
      </c>
      <c r="E54" s="99">
        <v>3</v>
      </c>
      <c r="F54" s="100"/>
      <c r="G54" s="101">
        <f>E54*F54</f>
        <v>0</v>
      </c>
      <c r="H54" s="102">
        <v>3.99999999999956E-4</v>
      </c>
      <c r="I54" s="103">
        <f>E54*H54</f>
        <v>1.1999999999998681E-3</v>
      </c>
      <c r="J54" s="102">
        <v>0</v>
      </c>
      <c r="K54" s="103">
        <f>E54*J54</f>
        <v>0</v>
      </c>
      <c r="O54" s="94"/>
      <c r="Z54" s="104"/>
      <c r="AA54" s="104">
        <v>1</v>
      </c>
      <c r="AB54" s="104">
        <v>7</v>
      </c>
      <c r="AC54" s="104">
        <v>7</v>
      </c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CA54" s="104">
        <v>1</v>
      </c>
      <c r="CB54" s="104">
        <v>7</v>
      </c>
      <c r="CZ54" s="61">
        <v>1</v>
      </c>
    </row>
    <row r="55" spans="1:104" x14ac:dyDescent="0.2">
      <c r="A55" s="105"/>
      <c r="B55" s="106"/>
      <c r="C55" s="171" t="s">
        <v>44</v>
      </c>
      <c r="D55" s="172"/>
      <c r="E55" s="109">
        <v>0</v>
      </c>
      <c r="F55" s="110"/>
      <c r="G55" s="111"/>
      <c r="H55" s="112"/>
      <c r="I55" s="107"/>
      <c r="K55" s="107"/>
      <c r="M55" s="108" t="s">
        <v>44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 t="shared" ref="BD55:BD60" si="6">C54</f>
        <v>Montáž otvorových výplní - dvířek, poklopů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1" t="s">
        <v>28</v>
      </c>
      <c r="D56" s="172"/>
      <c r="E56" s="109">
        <v>1</v>
      </c>
      <c r="F56" s="110"/>
      <c r="G56" s="111"/>
      <c r="H56" s="112"/>
      <c r="I56" s="107"/>
      <c r="K56" s="107"/>
      <c r="M56" s="108">
        <v>1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 t="shared" si="6"/>
        <v>2.NP: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105"/>
      <c r="B57" s="106"/>
      <c r="C57" s="171" t="s">
        <v>46</v>
      </c>
      <c r="D57" s="172"/>
      <c r="E57" s="109">
        <v>0</v>
      </c>
      <c r="F57" s="110"/>
      <c r="G57" s="111"/>
      <c r="H57" s="112"/>
      <c r="I57" s="107"/>
      <c r="K57" s="107"/>
      <c r="M57" s="108" t="s">
        <v>46</v>
      </c>
      <c r="O57" s="9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13" t="str">
        <f t="shared" si="6"/>
        <v>1</v>
      </c>
      <c r="BE57" s="104"/>
      <c r="BF57" s="104"/>
      <c r="BG57" s="104"/>
      <c r="BH57" s="104"/>
      <c r="BI57" s="104"/>
      <c r="BJ57" s="104"/>
      <c r="BK57" s="104"/>
    </row>
    <row r="58" spans="1:104" x14ac:dyDescent="0.2">
      <c r="A58" s="105"/>
      <c r="B58" s="106"/>
      <c r="C58" s="171" t="s">
        <v>28</v>
      </c>
      <c r="D58" s="172"/>
      <c r="E58" s="109">
        <v>1</v>
      </c>
      <c r="F58" s="110"/>
      <c r="G58" s="111"/>
      <c r="H58" s="112"/>
      <c r="I58" s="107"/>
      <c r="K58" s="107"/>
      <c r="M58" s="108">
        <v>1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 t="shared" si="6"/>
        <v>3.NP: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1" t="s">
        <v>47</v>
      </c>
      <c r="D59" s="172"/>
      <c r="E59" s="109">
        <v>0</v>
      </c>
      <c r="F59" s="110"/>
      <c r="G59" s="111"/>
      <c r="H59" s="112"/>
      <c r="I59" s="107"/>
      <c r="K59" s="107"/>
      <c r="M59" s="108" t="s">
        <v>47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 t="shared" si="6"/>
        <v>1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105"/>
      <c r="B60" s="106"/>
      <c r="C60" s="171" t="s">
        <v>28</v>
      </c>
      <c r="D60" s="172"/>
      <c r="E60" s="109">
        <v>1</v>
      </c>
      <c r="F60" s="110"/>
      <c r="G60" s="111"/>
      <c r="H60" s="112"/>
      <c r="I60" s="107"/>
      <c r="K60" s="107"/>
      <c r="M60" s="108">
        <v>1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13" t="str">
        <f t="shared" si="6"/>
        <v>4.NP:</v>
      </c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8</v>
      </c>
      <c r="B61" s="96" t="s">
        <v>72</v>
      </c>
      <c r="C61" s="97" t="s">
        <v>73</v>
      </c>
      <c r="D61" s="98" t="s">
        <v>71</v>
      </c>
      <c r="E61" s="99">
        <v>3</v>
      </c>
      <c r="F61" s="100"/>
      <c r="G61" s="101">
        <f>E61*F61</f>
        <v>0</v>
      </c>
      <c r="H61" s="102">
        <v>7.5000000000002799E-3</v>
      </c>
      <c r="I61" s="103">
        <f>E61*H61</f>
        <v>2.2500000000000839E-2</v>
      </c>
      <c r="J61" s="102"/>
      <c r="K61" s="103">
        <f>E61*J61</f>
        <v>0</v>
      </c>
      <c r="O61" s="94"/>
      <c r="Z61" s="104"/>
      <c r="AA61" s="104">
        <v>3</v>
      </c>
      <c r="AB61" s="104">
        <v>1</v>
      </c>
      <c r="AC61" s="104">
        <v>5536019603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3</v>
      </c>
      <c r="CB61" s="104">
        <v>1</v>
      </c>
      <c r="CZ61" s="61">
        <v>1</v>
      </c>
    </row>
    <row r="62" spans="1:104" x14ac:dyDescent="0.2">
      <c r="A62" s="105"/>
      <c r="B62" s="106"/>
      <c r="C62" s="171" t="s">
        <v>44</v>
      </c>
      <c r="D62" s="172"/>
      <c r="E62" s="109">
        <v>0</v>
      </c>
      <c r="F62" s="110"/>
      <c r="G62" s="111"/>
      <c r="H62" s="112"/>
      <c r="I62" s="107"/>
      <c r="K62" s="107"/>
      <c r="M62" s="108" t="s">
        <v>44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13" t="str">
        <f t="shared" ref="BD62:BD67" si="7">C61</f>
        <v>Dvířka revizní 600 x 600 mm</v>
      </c>
      <c r="BE62" s="104"/>
      <c r="BF62" s="104"/>
      <c r="BG62" s="104"/>
      <c r="BH62" s="104"/>
      <c r="BI62" s="104"/>
      <c r="BJ62" s="104"/>
      <c r="BK62" s="104"/>
    </row>
    <row r="63" spans="1:104" x14ac:dyDescent="0.2">
      <c r="A63" s="105"/>
      <c r="B63" s="106"/>
      <c r="C63" s="171" t="s">
        <v>28</v>
      </c>
      <c r="D63" s="172"/>
      <c r="E63" s="109">
        <v>1</v>
      </c>
      <c r="F63" s="110"/>
      <c r="G63" s="111"/>
      <c r="H63" s="112"/>
      <c r="I63" s="107"/>
      <c r="K63" s="107"/>
      <c r="M63" s="108">
        <v>1</v>
      </c>
      <c r="O63" s="9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13" t="str">
        <f t="shared" si="7"/>
        <v>2.NP:</v>
      </c>
      <c r="BE63" s="104"/>
      <c r="BF63" s="104"/>
      <c r="BG63" s="104"/>
      <c r="BH63" s="104"/>
      <c r="BI63" s="104"/>
      <c r="BJ63" s="104"/>
      <c r="BK63" s="104"/>
    </row>
    <row r="64" spans="1:104" x14ac:dyDescent="0.2">
      <c r="A64" s="105"/>
      <c r="B64" s="106"/>
      <c r="C64" s="171" t="s">
        <v>46</v>
      </c>
      <c r="D64" s="172"/>
      <c r="E64" s="109">
        <v>0</v>
      </c>
      <c r="F64" s="110"/>
      <c r="G64" s="111"/>
      <c r="H64" s="112"/>
      <c r="I64" s="107"/>
      <c r="K64" s="107"/>
      <c r="M64" s="108" t="s">
        <v>46</v>
      </c>
      <c r="O64" s="9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13" t="str">
        <f t="shared" si="7"/>
        <v>1</v>
      </c>
      <c r="BE64" s="104"/>
      <c r="BF64" s="104"/>
      <c r="BG64" s="104"/>
      <c r="BH64" s="104"/>
      <c r="BI64" s="104"/>
      <c r="BJ64" s="104"/>
      <c r="BK64" s="104"/>
    </row>
    <row r="65" spans="1:104" x14ac:dyDescent="0.2">
      <c r="A65" s="105"/>
      <c r="B65" s="106"/>
      <c r="C65" s="171" t="s">
        <v>28</v>
      </c>
      <c r="D65" s="172"/>
      <c r="E65" s="109">
        <v>1</v>
      </c>
      <c r="F65" s="110"/>
      <c r="G65" s="111"/>
      <c r="H65" s="112"/>
      <c r="I65" s="107"/>
      <c r="K65" s="107"/>
      <c r="M65" s="108">
        <v>1</v>
      </c>
      <c r="O65" s="9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13" t="str">
        <f t="shared" si="7"/>
        <v>3.NP:</v>
      </c>
      <c r="BE65" s="104"/>
      <c r="BF65" s="104"/>
      <c r="BG65" s="104"/>
      <c r="BH65" s="104"/>
      <c r="BI65" s="104"/>
      <c r="BJ65" s="104"/>
      <c r="BK65" s="104"/>
    </row>
    <row r="66" spans="1:104" x14ac:dyDescent="0.2">
      <c r="A66" s="105"/>
      <c r="B66" s="106"/>
      <c r="C66" s="171" t="s">
        <v>47</v>
      </c>
      <c r="D66" s="172"/>
      <c r="E66" s="109">
        <v>0</v>
      </c>
      <c r="F66" s="110"/>
      <c r="G66" s="111"/>
      <c r="H66" s="112"/>
      <c r="I66" s="107"/>
      <c r="K66" s="107"/>
      <c r="M66" s="108" t="s">
        <v>47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13" t="str">
        <f t="shared" si="7"/>
        <v>1</v>
      </c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105"/>
      <c r="B67" s="106"/>
      <c r="C67" s="171" t="s">
        <v>28</v>
      </c>
      <c r="D67" s="172"/>
      <c r="E67" s="109">
        <v>1</v>
      </c>
      <c r="F67" s="110"/>
      <c r="G67" s="111"/>
      <c r="H67" s="112"/>
      <c r="I67" s="107"/>
      <c r="K67" s="107"/>
      <c r="M67" s="108">
        <v>1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13" t="str">
        <f t="shared" si="7"/>
        <v>4.NP:</v>
      </c>
      <c r="BE67" s="104"/>
      <c r="BF67" s="104"/>
      <c r="BG67" s="104"/>
      <c r="BH67" s="104"/>
      <c r="BI67" s="104"/>
      <c r="BJ67" s="104"/>
      <c r="BK67" s="104"/>
    </row>
    <row r="68" spans="1:104" x14ac:dyDescent="0.2">
      <c r="A68" s="114" t="s">
        <v>30</v>
      </c>
      <c r="B68" s="115" t="s">
        <v>67</v>
      </c>
      <c r="C68" s="116" t="s">
        <v>68</v>
      </c>
      <c r="D68" s="117"/>
      <c r="E68" s="118"/>
      <c r="F68" s="118"/>
      <c r="G68" s="119">
        <f>SUM(G53:G67)</f>
        <v>0</v>
      </c>
      <c r="H68" s="120"/>
      <c r="I68" s="121">
        <f>SUM(I53:I67)</f>
        <v>2.3700000000000707E-2</v>
      </c>
      <c r="J68" s="122"/>
      <c r="K68" s="121">
        <f>SUM(K53:K67)</f>
        <v>0</v>
      </c>
      <c r="O68" s="94"/>
      <c r="X68" s="123">
        <f>K68</f>
        <v>0</v>
      </c>
      <c r="Y68" s="123">
        <f>I68</f>
        <v>2.3700000000000707E-2</v>
      </c>
      <c r="Z68" s="124">
        <f>G68</f>
        <v>0</v>
      </c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25"/>
      <c r="BB68" s="125"/>
      <c r="BC68" s="125"/>
      <c r="BD68" s="125"/>
      <c r="BE68" s="125"/>
      <c r="BF68" s="125"/>
      <c r="BG68" s="104"/>
      <c r="BH68" s="104"/>
      <c r="BI68" s="104"/>
      <c r="BJ68" s="104"/>
      <c r="BK68" s="104"/>
    </row>
    <row r="69" spans="1:104" ht="14.25" customHeight="1" x14ac:dyDescent="0.2">
      <c r="A69" s="86" t="s">
        <v>27</v>
      </c>
      <c r="B69" s="87" t="s">
        <v>74</v>
      </c>
      <c r="C69" s="88" t="s">
        <v>75</v>
      </c>
      <c r="D69" s="89"/>
      <c r="E69" s="90"/>
      <c r="F69" s="90"/>
      <c r="G69" s="91"/>
      <c r="H69" s="92"/>
      <c r="I69" s="93"/>
      <c r="J69" s="92"/>
      <c r="K69" s="93"/>
      <c r="O69" s="94"/>
    </row>
    <row r="70" spans="1:104" x14ac:dyDescent="0.2">
      <c r="A70" s="95">
        <v>9</v>
      </c>
      <c r="B70" s="96" t="s">
        <v>76</v>
      </c>
      <c r="C70" s="97" t="s">
        <v>77</v>
      </c>
      <c r="D70" s="98" t="s">
        <v>29</v>
      </c>
      <c r="E70" s="99">
        <v>2.1</v>
      </c>
      <c r="F70" s="100"/>
      <c r="G70" s="101">
        <f>E70*F70</f>
        <v>0</v>
      </c>
      <c r="H70" s="102">
        <v>1.21000000000038E-3</v>
      </c>
      <c r="I70" s="103">
        <f>E70*H70</f>
        <v>2.5410000000007983E-3</v>
      </c>
      <c r="J70" s="102">
        <v>0</v>
      </c>
      <c r="K70" s="103">
        <f>E70*J70</f>
        <v>0</v>
      </c>
      <c r="O70" s="94"/>
      <c r="Z70" s="104"/>
      <c r="AA70" s="104">
        <v>1</v>
      </c>
      <c r="AB70" s="104">
        <v>1</v>
      </c>
      <c r="AC70" s="104">
        <v>1</v>
      </c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CA70" s="104">
        <v>1</v>
      </c>
      <c r="CB70" s="104">
        <v>1</v>
      </c>
      <c r="CZ70" s="61">
        <v>1</v>
      </c>
    </row>
    <row r="71" spans="1:104" x14ac:dyDescent="0.2">
      <c r="A71" s="105"/>
      <c r="B71" s="106"/>
      <c r="C71" s="171" t="s">
        <v>44</v>
      </c>
      <c r="D71" s="172"/>
      <c r="E71" s="109">
        <v>0</v>
      </c>
      <c r="F71" s="110"/>
      <c r="G71" s="111"/>
      <c r="H71" s="112"/>
      <c r="I71" s="107"/>
      <c r="K71" s="107"/>
      <c r="M71" s="108" t="s">
        <v>44</v>
      </c>
      <c r="O71" s="9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13" t="str">
        <f t="shared" ref="BD71:BD76" si="8">C70</f>
        <v>Lešení lehké pomocné, výška podlahy do 1,2 m</v>
      </c>
      <c r="BE71" s="104"/>
      <c r="BF71" s="104"/>
      <c r="BG71" s="104"/>
      <c r="BH71" s="104"/>
      <c r="BI71" s="104"/>
      <c r="BJ71" s="104"/>
      <c r="BK71" s="104"/>
    </row>
    <row r="72" spans="1:104" x14ac:dyDescent="0.2">
      <c r="A72" s="105"/>
      <c r="B72" s="106"/>
      <c r="C72" s="171" t="s">
        <v>78</v>
      </c>
      <c r="D72" s="172"/>
      <c r="E72" s="109">
        <v>0.7</v>
      </c>
      <c r="F72" s="110"/>
      <c r="G72" s="111"/>
      <c r="H72" s="112"/>
      <c r="I72" s="107"/>
      <c r="K72" s="107"/>
      <c r="M72" s="108" t="s">
        <v>78</v>
      </c>
      <c r="O72" s="9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13" t="str">
        <f t="shared" si="8"/>
        <v>2.NP:</v>
      </c>
      <c r="BE72" s="104"/>
      <c r="BF72" s="104"/>
      <c r="BG72" s="104"/>
      <c r="BH72" s="104"/>
      <c r="BI72" s="104"/>
      <c r="BJ72" s="104"/>
      <c r="BK72" s="104"/>
    </row>
    <row r="73" spans="1:104" x14ac:dyDescent="0.2">
      <c r="A73" s="105"/>
      <c r="B73" s="106"/>
      <c r="C73" s="171" t="s">
        <v>46</v>
      </c>
      <c r="D73" s="172"/>
      <c r="E73" s="109">
        <v>0</v>
      </c>
      <c r="F73" s="110"/>
      <c r="G73" s="111"/>
      <c r="H73" s="112"/>
      <c r="I73" s="107"/>
      <c r="K73" s="107"/>
      <c r="M73" s="108" t="s">
        <v>46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 t="shared" si="8"/>
        <v>1,0*0,7</v>
      </c>
      <c r="BE73" s="104"/>
      <c r="BF73" s="104"/>
      <c r="BG73" s="104"/>
      <c r="BH73" s="104"/>
      <c r="BI73" s="104"/>
      <c r="BJ73" s="104"/>
      <c r="BK73" s="104"/>
    </row>
    <row r="74" spans="1:104" x14ac:dyDescent="0.2">
      <c r="A74" s="105"/>
      <c r="B74" s="106"/>
      <c r="C74" s="171" t="s">
        <v>78</v>
      </c>
      <c r="D74" s="172"/>
      <c r="E74" s="109">
        <v>0.7</v>
      </c>
      <c r="F74" s="110"/>
      <c r="G74" s="111"/>
      <c r="H74" s="112"/>
      <c r="I74" s="107"/>
      <c r="K74" s="107"/>
      <c r="M74" s="108" t="s">
        <v>78</v>
      </c>
      <c r="O74" s="9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13" t="str">
        <f t="shared" si="8"/>
        <v>3.NP:</v>
      </c>
      <c r="BE74" s="104"/>
      <c r="BF74" s="104"/>
      <c r="BG74" s="104"/>
      <c r="BH74" s="104"/>
      <c r="BI74" s="104"/>
      <c r="BJ74" s="104"/>
      <c r="BK74" s="104"/>
    </row>
    <row r="75" spans="1:104" x14ac:dyDescent="0.2">
      <c r="A75" s="105"/>
      <c r="B75" s="106"/>
      <c r="C75" s="171" t="s">
        <v>47</v>
      </c>
      <c r="D75" s="172"/>
      <c r="E75" s="109">
        <v>0</v>
      </c>
      <c r="F75" s="110"/>
      <c r="G75" s="111"/>
      <c r="H75" s="112"/>
      <c r="I75" s="107"/>
      <c r="K75" s="107"/>
      <c r="M75" s="108" t="s">
        <v>47</v>
      </c>
      <c r="O75" s="9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13" t="str">
        <f t="shared" si="8"/>
        <v>1,0*0,7</v>
      </c>
      <c r="BE75" s="104"/>
      <c r="BF75" s="104"/>
      <c r="BG75" s="104"/>
      <c r="BH75" s="104"/>
      <c r="BI75" s="104"/>
      <c r="BJ75" s="104"/>
      <c r="BK75" s="104"/>
    </row>
    <row r="76" spans="1:104" x14ac:dyDescent="0.2">
      <c r="A76" s="105"/>
      <c r="B76" s="106"/>
      <c r="C76" s="171" t="s">
        <v>78</v>
      </c>
      <c r="D76" s="172"/>
      <c r="E76" s="109">
        <v>0.7</v>
      </c>
      <c r="F76" s="110"/>
      <c r="G76" s="111"/>
      <c r="H76" s="112"/>
      <c r="I76" s="107"/>
      <c r="K76" s="107"/>
      <c r="M76" s="108" t="s">
        <v>78</v>
      </c>
      <c r="O76" s="9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13" t="str">
        <f t="shared" si="8"/>
        <v>4.NP:</v>
      </c>
      <c r="BE76" s="104"/>
      <c r="BF76" s="104"/>
      <c r="BG76" s="104"/>
      <c r="BH76" s="104"/>
      <c r="BI76" s="104"/>
      <c r="BJ76" s="104"/>
      <c r="BK76" s="104"/>
    </row>
    <row r="77" spans="1:104" x14ac:dyDescent="0.2">
      <c r="A77" s="114" t="s">
        <v>30</v>
      </c>
      <c r="B77" s="115" t="s">
        <v>74</v>
      </c>
      <c r="C77" s="116" t="s">
        <v>75</v>
      </c>
      <c r="D77" s="117"/>
      <c r="E77" s="118"/>
      <c r="F77" s="118"/>
      <c r="G77" s="119">
        <f>SUM(G69:G76)</f>
        <v>0</v>
      </c>
      <c r="H77" s="120"/>
      <c r="I77" s="121">
        <f>SUM(I69:I76)</f>
        <v>2.5410000000007983E-3</v>
      </c>
      <c r="J77" s="122"/>
      <c r="K77" s="121">
        <f>SUM(K69:K76)</f>
        <v>0</v>
      </c>
      <c r="O77" s="94"/>
      <c r="X77" s="123">
        <f>K77</f>
        <v>0</v>
      </c>
      <c r="Y77" s="123">
        <f>I77</f>
        <v>2.5410000000007983E-3</v>
      </c>
      <c r="Z77" s="124">
        <f>G77</f>
        <v>0</v>
      </c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25"/>
      <c r="BB77" s="125"/>
      <c r="BC77" s="125"/>
      <c r="BD77" s="125"/>
      <c r="BE77" s="125"/>
      <c r="BF77" s="125"/>
      <c r="BG77" s="104"/>
      <c r="BH77" s="104"/>
      <c r="BI77" s="104"/>
      <c r="BJ77" s="104"/>
      <c r="BK77" s="104"/>
    </row>
    <row r="78" spans="1:104" ht="14.25" customHeight="1" x14ac:dyDescent="0.2">
      <c r="A78" s="86" t="s">
        <v>27</v>
      </c>
      <c r="B78" s="87" t="s">
        <v>79</v>
      </c>
      <c r="C78" s="88" t="s">
        <v>80</v>
      </c>
      <c r="D78" s="89"/>
      <c r="E78" s="90"/>
      <c r="F78" s="90"/>
      <c r="G78" s="91"/>
      <c r="H78" s="92"/>
      <c r="I78" s="93"/>
      <c r="J78" s="92"/>
      <c r="K78" s="93"/>
      <c r="O78" s="94"/>
    </row>
    <row r="79" spans="1:104" x14ac:dyDescent="0.2">
      <c r="A79" s="95">
        <v>10</v>
      </c>
      <c r="B79" s="96" t="s">
        <v>81</v>
      </c>
      <c r="C79" s="97" t="s">
        <v>82</v>
      </c>
      <c r="D79" s="98" t="s">
        <v>29</v>
      </c>
      <c r="E79" s="99">
        <v>8.75</v>
      </c>
      <c r="F79" s="100"/>
      <c r="G79" s="101">
        <f>E79*F79</f>
        <v>0</v>
      </c>
      <c r="H79" s="102">
        <v>6.7000000000039305E-4</v>
      </c>
      <c r="I79" s="103">
        <f>E79*H79</f>
        <v>5.8625000000034387E-3</v>
      </c>
      <c r="J79" s="102">
        <v>-0.13100000000008499</v>
      </c>
      <c r="K79" s="103">
        <f>E79*J79</f>
        <v>-1.1462500000007436</v>
      </c>
      <c r="O79" s="94"/>
      <c r="Z79" s="104"/>
      <c r="AA79" s="104">
        <v>1</v>
      </c>
      <c r="AB79" s="104">
        <v>1</v>
      </c>
      <c r="AC79" s="104">
        <v>1</v>
      </c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04"/>
      <c r="BE79" s="104"/>
      <c r="BF79" s="104"/>
      <c r="BG79" s="104"/>
      <c r="BH79" s="104"/>
      <c r="BI79" s="104"/>
      <c r="BJ79" s="104"/>
      <c r="BK79" s="104"/>
      <c r="CA79" s="104">
        <v>1</v>
      </c>
      <c r="CB79" s="104">
        <v>1</v>
      </c>
      <c r="CZ79" s="61">
        <v>1</v>
      </c>
    </row>
    <row r="80" spans="1:104" x14ac:dyDescent="0.2">
      <c r="A80" s="105"/>
      <c r="B80" s="106"/>
      <c r="C80" s="171" t="s">
        <v>44</v>
      </c>
      <c r="D80" s="172"/>
      <c r="E80" s="109">
        <v>0</v>
      </c>
      <c r="F80" s="110"/>
      <c r="G80" s="111"/>
      <c r="H80" s="112"/>
      <c r="I80" s="107"/>
      <c r="K80" s="107"/>
      <c r="M80" s="108" t="s">
        <v>44</v>
      </c>
      <c r="O80" s="9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13" t="str">
        <f t="shared" ref="BD80:BD85" si="9">C79</f>
        <v>Bourání příček cihelných tl. 10 cm</v>
      </c>
      <c r="BE80" s="104"/>
      <c r="BF80" s="104"/>
      <c r="BG80" s="104"/>
      <c r="BH80" s="104"/>
      <c r="BI80" s="104"/>
      <c r="BJ80" s="104"/>
      <c r="BK80" s="104"/>
    </row>
    <row r="81" spans="1:104" x14ac:dyDescent="0.2">
      <c r="A81" s="105"/>
      <c r="B81" s="106"/>
      <c r="C81" s="171" t="s">
        <v>83</v>
      </c>
      <c r="D81" s="172"/>
      <c r="E81" s="109">
        <v>2.8125</v>
      </c>
      <c r="F81" s="110"/>
      <c r="G81" s="111"/>
      <c r="H81" s="112"/>
      <c r="I81" s="107"/>
      <c r="K81" s="107"/>
      <c r="M81" s="108" t="s">
        <v>83</v>
      </c>
      <c r="O81" s="9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13" t="str">
        <f t="shared" si="9"/>
        <v>2.NP:</v>
      </c>
      <c r="BE81" s="104"/>
      <c r="BF81" s="104"/>
      <c r="BG81" s="104"/>
      <c r="BH81" s="104"/>
      <c r="BI81" s="104"/>
      <c r="BJ81" s="104"/>
      <c r="BK81" s="104"/>
    </row>
    <row r="82" spans="1:104" x14ac:dyDescent="0.2">
      <c r="A82" s="105"/>
      <c r="B82" s="106"/>
      <c r="C82" s="171" t="s">
        <v>46</v>
      </c>
      <c r="D82" s="172"/>
      <c r="E82" s="109">
        <v>0</v>
      </c>
      <c r="F82" s="110"/>
      <c r="G82" s="111"/>
      <c r="H82" s="112"/>
      <c r="I82" s="107"/>
      <c r="K82" s="107"/>
      <c r="M82" s="108" t="s">
        <v>46</v>
      </c>
      <c r="O82" s="9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13" t="str">
        <f t="shared" si="9"/>
        <v>2,5*(0,425+0,7)</v>
      </c>
      <c r="BE82" s="104"/>
      <c r="BF82" s="104"/>
      <c r="BG82" s="104"/>
      <c r="BH82" s="104"/>
      <c r="BI82" s="104"/>
      <c r="BJ82" s="104"/>
      <c r="BK82" s="104"/>
    </row>
    <row r="83" spans="1:104" x14ac:dyDescent="0.2">
      <c r="A83" s="105"/>
      <c r="B83" s="106"/>
      <c r="C83" s="171" t="s">
        <v>83</v>
      </c>
      <c r="D83" s="172"/>
      <c r="E83" s="109">
        <v>2.8125</v>
      </c>
      <c r="F83" s="110"/>
      <c r="G83" s="111"/>
      <c r="H83" s="112"/>
      <c r="I83" s="107"/>
      <c r="K83" s="107"/>
      <c r="M83" s="108" t="s">
        <v>83</v>
      </c>
      <c r="O83" s="9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13" t="str">
        <f t="shared" si="9"/>
        <v>3.NP:</v>
      </c>
      <c r="BE83" s="104"/>
      <c r="BF83" s="104"/>
      <c r="BG83" s="104"/>
      <c r="BH83" s="104"/>
      <c r="BI83" s="104"/>
      <c r="BJ83" s="104"/>
      <c r="BK83" s="104"/>
    </row>
    <row r="84" spans="1:104" x14ac:dyDescent="0.2">
      <c r="A84" s="105"/>
      <c r="B84" s="106"/>
      <c r="C84" s="171" t="s">
        <v>47</v>
      </c>
      <c r="D84" s="172"/>
      <c r="E84" s="109">
        <v>0</v>
      </c>
      <c r="F84" s="110"/>
      <c r="G84" s="111"/>
      <c r="H84" s="112"/>
      <c r="I84" s="107"/>
      <c r="K84" s="107"/>
      <c r="M84" s="108" t="s">
        <v>47</v>
      </c>
      <c r="O84" s="9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13" t="str">
        <f t="shared" si="9"/>
        <v>2,5*(0,425+0,7)</v>
      </c>
      <c r="BE84" s="104"/>
      <c r="BF84" s="104"/>
      <c r="BG84" s="104"/>
      <c r="BH84" s="104"/>
      <c r="BI84" s="104"/>
      <c r="BJ84" s="104"/>
      <c r="BK84" s="104"/>
    </row>
    <row r="85" spans="1:104" x14ac:dyDescent="0.2">
      <c r="A85" s="105"/>
      <c r="B85" s="106"/>
      <c r="C85" s="171" t="s">
        <v>84</v>
      </c>
      <c r="D85" s="172"/>
      <c r="E85" s="109">
        <v>3.125</v>
      </c>
      <c r="F85" s="110"/>
      <c r="G85" s="111"/>
      <c r="H85" s="112"/>
      <c r="I85" s="107"/>
      <c r="K85" s="107"/>
      <c r="M85" s="108" t="s">
        <v>84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 t="shared" si="9"/>
        <v>4.NP:</v>
      </c>
      <c r="BE85" s="104"/>
      <c r="BF85" s="104"/>
      <c r="BG85" s="104"/>
      <c r="BH85" s="104"/>
      <c r="BI85" s="104"/>
      <c r="BJ85" s="104"/>
      <c r="BK85" s="104"/>
    </row>
    <row r="86" spans="1:104" x14ac:dyDescent="0.2">
      <c r="A86" s="114" t="s">
        <v>30</v>
      </c>
      <c r="B86" s="115" t="s">
        <v>79</v>
      </c>
      <c r="C86" s="116" t="s">
        <v>80</v>
      </c>
      <c r="D86" s="117"/>
      <c r="E86" s="118"/>
      <c r="F86" s="118"/>
      <c r="G86" s="119">
        <f>SUM(G78:G85)</f>
        <v>0</v>
      </c>
      <c r="H86" s="120"/>
      <c r="I86" s="121">
        <f>SUM(I78:I85)</f>
        <v>5.8625000000034387E-3</v>
      </c>
      <c r="J86" s="122"/>
      <c r="K86" s="121">
        <f>SUM(K78:K85)</f>
        <v>-1.1462500000007436</v>
      </c>
      <c r="O86" s="94"/>
      <c r="X86" s="123">
        <f>K86</f>
        <v>-1.1462500000007436</v>
      </c>
      <c r="Y86" s="123">
        <f>I86</f>
        <v>5.8625000000034387E-3</v>
      </c>
      <c r="Z86" s="124">
        <f>G86</f>
        <v>0</v>
      </c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25"/>
      <c r="BB86" s="125"/>
      <c r="BC86" s="125"/>
      <c r="BD86" s="125"/>
      <c r="BE86" s="125"/>
      <c r="BF86" s="125"/>
      <c r="BG86" s="104"/>
      <c r="BH86" s="104"/>
      <c r="BI86" s="104"/>
      <c r="BJ86" s="104"/>
      <c r="BK86" s="104"/>
    </row>
    <row r="87" spans="1:104" ht="14.25" customHeight="1" x14ac:dyDescent="0.2">
      <c r="A87" s="86" t="s">
        <v>27</v>
      </c>
      <c r="B87" s="87" t="s">
        <v>85</v>
      </c>
      <c r="C87" s="88" t="s">
        <v>86</v>
      </c>
      <c r="D87" s="89"/>
      <c r="E87" s="90"/>
      <c r="F87" s="90"/>
      <c r="G87" s="91"/>
      <c r="H87" s="92"/>
      <c r="I87" s="93"/>
      <c r="J87" s="92"/>
      <c r="K87" s="93"/>
      <c r="O87" s="94"/>
    </row>
    <row r="88" spans="1:104" x14ac:dyDescent="0.2">
      <c r="A88" s="95">
        <v>11</v>
      </c>
      <c r="B88" s="96" t="s">
        <v>87</v>
      </c>
      <c r="C88" s="97" t="s">
        <v>88</v>
      </c>
      <c r="D88" s="98" t="s">
        <v>89</v>
      </c>
      <c r="E88" s="99">
        <v>0.75503540000005798</v>
      </c>
      <c r="F88" s="100"/>
      <c r="G88" s="101">
        <f>E88*F88</f>
        <v>0</v>
      </c>
      <c r="H88" s="102">
        <v>0</v>
      </c>
      <c r="I88" s="103">
        <f>E88*H88</f>
        <v>0</v>
      </c>
      <c r="J88" s="102"/>
      <c r="K88" s="103">
        <f>E88*J88</f>
        <v>0</v>
      </c>
      <c r="O88" s="94"/>
      <c r="Z88" s="104"/>
      <c r="AA88" s="104">
        <v>7</v>
      </c>
      <c r="AB88" s="104">
        <v>1</v>
      </c>
      <c r="AC88" s="104">
        <v>2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7</v>
      </c>
      <c r="CB88" s="104">
        <v>1</v>
      </c>
      <c r="CZ88" s="61">
        <v>1</v>
      </c>
    </row>
    <row r="89" spans="1:104" x14ac:dyDescent="0.2">
      <c r="A89" s="114" t="s">
        <v>30</v>
      </c>
      <c r="B89" s="115" t="s">
        <v>85</v>
      </c>
      <c r="C89" s="116" t="s">
        <v>86</v>
      </c>
      <c r="D89" s="117"/>
      <c r="E89" s="118"/>
      <c r="F89" s="118"/>
      <c r="G89" s="119">
        <f>SUM(G87:G88)</f>
        <v>0</v>
      </c>
      <c r="H89" s="120"/>
      <c r="I89" s="121">
        <f>SUM(I87:I88)</f>
        <v>0</v>
      </c>
      <c r="J89" s="122"/>
      <c r="K89" s="121">
        <f>SUM(K87:K88)</f>
        <v>0</v>
      </c>
      <c r="O89" s="94"/>
      <c r="X89" s="123">
        <f>K89</f>
        <v>0</v>
      </c>
      <c r="Y89" s="123">
        <f>I89</f>
        <v>0</v>
      </c>
      <c r="Z89" s="124">
        <f>G89</f>
        <v>0</v>
      </c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25"/>
      <c r="BB89" s="125"/>
      <c r="BC89" s="125"/>
      <c r="BD89" s="125"/>
      <c r="BE89" s="125"/>
      <c r="BF89" s="125"/>
      <c r="BG89" s="104"/>
      <c r="BH89" s="104"/>
      <c r="BI89" s="104"/>
      <c r="BJ89" s="104"/>
      <c r="BK89" s="104"/>
    </row>
    <row r="90" spans="1:104" ht="14.25" customHeight="1" x14ac:dyDescent="0.2">
      <c r="A90" s="86" t="s">
        <v>27</v>
      </c>
      <c r="B90" s="87" t="s">
        <v>90</v>
      </c>
      <c r="C90" s="88" t="s">
        <v>91</v>
      </c>
      <c r="D90" s="89"/>
      <c r="E90" s="90"/>
      <c r="F90" s="90"/>
      <c r="G90" s="91"/>
      <c r="H90" s="92"/>
      <c r="I90" s="93"/>
      <c r="J90" s="92"/>
      <c r="K90" s="93"/>
      <c r="O90" s="94"/>
    </row>
    <row r="91" spans="1:104" x14ac:dyDescent="0.2">
      <c r="A91" s="95">
        <v>12</v>
      </c>
      <c r="B91" s="96" t="s">
        <v>92</v>
      </c>
      <c r="C91" s="97" t="s">
        <v>93</v>
      </c>
      <c r="D91" s="98" t="s">
        <v>51</v>
      </c>
      <c r="E91" s="99">
        <v>3.49</v>
      </c>
      <c r="F91" s="100"/>
      <c r="G91" s="101">
        <f>E91*F91</f>
        <v>0</v>
      </c>
      <c r="H91" s="102">
        <v>3.9999999999984499E-5</v>
      </c>
      <c r="I91" s="103">
        <f>E91*H91</f>
        <v>1.395999999999459E-4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x14ac:dyDescent="0.2">
      <c r="A92" s="105"/>
      <c r="B92" s="106"/>
      <c r="C92" s="171" t="s">
        <v>44</v>
      </c>
      <c r="D92" s="172"/>
      <c r="E92" s="109">
        <v>0</v>
      </c>
      <c r="F92" s="110"/>
      <c r="G92" s="111"/>
      <c r="H92" s="112"/>
      <c r="I92" s="107"/>
      <c r="K92" s="107"/>
      <c r="M92" s="108" t="s">
        <v>44</v>
      </c>
      <c r="O92" s="9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13" t="str">
        <f t="shared" ref="BD92:BD97" si="10">C91</f>
        <v>Spára podlaha - stěna, silikonem</v>
      </c>
      <c r="BE92" s="104"/>
      <c r="BF92" s="104"/>
      <c r="BG92" s="104"/>
      <c r="BH92" s="104"/>
      <c r="BI92" s="104"/>
      <c r="BJ92" s="104"/>
      <c r="BK92" s="104"/>
    </row>
    <row r="93" spans="1:104" x14ac:dyDescent="0.2">
      <c r="A93" s="105"/>
      <c r="B93" s="106"/>
      <c r="C93" s="171" t="s">
        <v>94</v>
      </c>
      <c r="D93" s="172"/>
      <c r="E93" s="109">
        <v>1.125</v>
      </c>
      <c r="F93" s="110"/>
      <c r="G93" s="111"/>
      <c r="H93" s="112"/>
      <c r="I93" s="107"/>
      <c r="K93" s="107"/>
      <c r="M93" s="108" t="s">
        <v>94</v>
      </c>
      <c r="O93" s="9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13" t="str">
        <f t="shared" si="10"/>
        <v>2.NP:</v>
      </c>
      <c r="BE93" s="104"/>
      <c r="BF93" s="104"/>
      <c r="BG93" s="104"/>
      <c r="BH93" s="104"/>
      <c r="BI93" s="104"/>
      <c r="BJ93" s="104"/>
      <c r="BK93" s="104"/>
    </row>
    <row r="94" spans="1:104" x14ac:dyDescent="0.2">
      <c r="A94" s="105"/>
      <c r="B94" s="106"/>
      <c r="C94" s="171" t="s">
        <v>46</v>
      </c>
      <c r="D94" s="172"/>
      <c r="E94" s="109">
        <v>0</v>
      </c>
      <c r="F94" s="110"/>
      <c r="G94" s="111"/>
      <c r="H94" s="112"/>
      <c r="I94" s="107"/>
      <c r="K94" s="107"/>
      <c r="M94" s="108" t="s">
        <v>46</v>
      </c>
      <c r="O94" s="9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13" t="str">
        <f t="shared" si="10"/>
        <v>0,35+2*0,075+0,625</v>
      </c>
      <c r="BE94" s="104"/>
      <c r="BF94" s="104"/>
      <c r="BG94" s="104"/>
      <c r="BH94" s="104"/>
      <c r="BI94" s="104"/>
      <c r="BJ94" s="104"/>
      <c r="BK94" s="104"/>
    </row>
    <row r="95" spans="1:104" x14ac:dyDescent="0.2">
      <c r="A95" s="105"/>
      <c r="B95" s="106"/>
      <c r="C95" s="171" t="s">
        <v>94</v>
      </c>
      <c r="D95" s="172"/>
      <c r="E95" s="109">
        <v>1.125</v>
      </c>
      <c r="F95" s="110"/>
      <c r="G95" s="111"/>
      <c r="H95" s="112"/>
      <c r="I95" s="107"/>
      <c r="K95" s="107"/>
      <c r="M95" s="108" t="s">
        <v>94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 t="shared" si="10"/>
        <v>3.NP: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105"/>
      <c r="B96" s="106"/>
      <c r="C96" s="171" t="s">
        <v>47</v>
      </c>
      <c r="D96" s="172"/>
      <c r="E96" s="109">
        <v>0</v>
      </c>
      <c r="F96" s="110"/>
      <c r="G96" s="111"/>
      <c r="H96" s="112"/>
      <c r="I96" s="107"/>
      <c r="K96" s="107"/>
      <c r="M96" s="108" t="s">
        <v>47</v>
      </c>
      <c r="O96" s="9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13" t="str">
        <f t="shared" si="10"/>
        <v>0,35+2*0,075+0,625</v>
      </c>
      <c r="BE96" s="104"/>
      <c r="BF96" s="104"/>
      <c r="BG96" s="104"/>
      <c r="BH96" s="104"/>
      <c r="BI96" s="104"/>
      <c r="BJ96" s="104"/>
      <c r="BK96" s="104"/>
    </row>
    <row r="97" spans="1:104" x14ac:dyDescent="0.2">
      <c r="A97" s="105"/>
      <c r="B97" s="106"/>
      <c r="C97" s="171" t="s">
        <v>95</v>
      </c>
      <c r="D97" s="172"/>
      <c r="E97" s="109">
        <v>1.24</v>
      </c>
      <c r="F97" s="110"/>
      <c r="G97" s="111"/>
      <c r="H97" s="112"/>
      <c r="I97" s="107"/>
      <c r="K97" s="107"/>
      <c r="M97" s="108" t="s">
        <v>95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 t="shared" si="10"/>
        <v>4.NP: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90</v>
      </c>
      <c r="C98" s="116" t="s">
        <v>91</v>
      </c>
      <c r="D98" s="117"/>
      <c r="E98" s="118"/>
      <c r="F98" s="118"/>
      <c r="G98" s="119">
        <f>SUM(G90:G97)</f>
        <v>0</v>
      </c>
      <c r="H98" s="120"/>
      <c r="I98" s="121">
        <f>SUM(I90:I97)</f>
        <v>1.395999999999459E-4</v>
      </c>
      <c r="J98" s="122"/>
      <c r="K98" s="121">
        <f>SUM(K90:K97)</f>
        <v>0</v>
      </c>
      <c r="O98" s="94"/>
      <c r="X98" s="123">
        <f>K98</f>
        <v>0</v>
      </c>
      <c r="Y98" s="123">
        <f>I98</f>
        <v>1.395999999999459E-4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96</v>
      </c>
      <c r="C99" s="88" t="s">
        <v>97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x14ac:dyDescent="0.2">
      <c r="A100" s="95">
        <v>13</v>
      </c>
      <c r="B100" s="96" t="s">
        <v>98</v>
      </c>
      <c r="C100" s="97" t="s">
        <v>99</v>
      </c>
      <c r="D100" s="98" t="s">
        <v>29</v>
      </c>
      <c r="E100" s="99">
        <v>17.97</v>
      </c>
      <c r="F100" s="100"/>
      <c r="G100" s="101">
        <f>E100*F100</f>
        <v>0</v>
      </c>
      <c r="H100" s="102">
        <v>1.2999999999996299E-4</v>
      </c>
      <c r="I100" s="103">
        <f>E100*H100</f>
        <v>2.336099999999335E-3</v>
      </c>
      <c r="J100" s="102">
        <v>0</v>
      </c>
      <c r="K100" s="103">
        <f>E100*J100</f>
        <v>0</v>
      </c>
      <c r="O100" s="94"/>
      <c r="Z100" s="104"/>
      <c r="AA100" s="104">
        <v>1</v>
      </c>
      <c r="AB100" s="104">
        <v>7</v>
      </c>
      <c r="AC100" s="104">
        <v>7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7</v>
      </c>
      <c r="CZ100" s="61">
        <v>2</v>
      </c>
    </row>
    <row r="101" spans="1:104" x14ac:dyDescent="0.2">
      <c r="A101" s="105"/>
      <c r="B101" s="106"/>
      <c r="C101" s="171" t="s">
        <v>44</v>
      </c>
      <c r="D101" s="172"/>
      <c r="E101" s="109">
        <v>0</v>
      </c>
      <c r="F101" s="110"/>
      <c r="G101" s="111"/>
      <c r="H101" s="112"/>
      <c r="I101" s="107"/>
      <c r="K101" s="107"/>
      <c r="M101" s="108" t="s">
        <v>44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13" t="str">
        <f t="shared" ref="BD101:BD109" si="11">C100</f>
        <v>Penetrace podkladu protiplísňová 1x</v>
      </c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105"/>
      <c r="B102" s="106"/>
      <c r="C102" s="171" t="s">
        <v>57</v>
      </c>
      <c r="D102" s="172"/>
      <c r="E102" s="109">
        <v>2.8125</v>
      </c>
      <c r="F102" s="110"/>
      <c r="G102" s="111"/>
      <c r="H102" s="112"/>
      <c r="I102" s="107"/>
      <c r="K102" s="107"/>
      <c r="M102" s="108" t="s">
        <v>57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 t="shared" si="11"/>
        <v>2.NP: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05"/>
      <c r="B103" s="106"/>
      <c r="C103" s="171" t="s">
        <v>100</v>
      </c>
      <c r="D103" s="172"/>
      <c r="E103" s="109">
        <v>3.0625</v>
      </c>
      <c r="F103" s="110"/>
      <c r="G103" s="111"/>
      <c r="H103" s="112"/>
      <c r="I103" s="107"/>
      <c r="K103" s="107"/>
      <c r="M103" s="108" t="s">
        <v>100</v>
      </c>
      <c r="O103" s="9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13" t="str">
        <f t="shared" si="11"/>
        <v>2,5*(0,35+2*0,075+0,625)</v>
      </c>
      <c r="BE103" s="104"/>
      <c r="BF103" s="104"/>
      <c r="BG103" s="104"/>
      <c r="BH103" s="104"/>
      <c r="BI103" s="104"/>
      <c r="BJ103" s="104"/>
      <c r="BK103" s="104"/>
    </row>
    <row r="104" spans="1:104" x14ac:dyDescent="0.2">
      <c r="A104" s="105"/>
      <c r="B104" s="106"/>
      <c r="C104" s="171" t="s">
        <v>46</v>
      </c>
      <c r="D104" s="172"/>
      <c r="E104" s="109">
        <v>0</v>
      </c>
      <c r="F104" s="110"/>
      <c r="G104" s="111"/>
      <c r="H104" s="112"/>
      <c r="I104" s="107"/>
      <c r="K104" s="107"/>
      <c r="M104" s="108" t="s">
        <v>46</v>
      </c>
      <c r="O104" s="9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13" t="str">
        <f t="shared" si="11"/>
        <v>0,5*(2*2,5+0,35+2*0,075+0,625)</v>
      </c>
      <c r="BE104" s="104"/>
      <c r="BF104" s="104"/>
      <c r="BG104" s="104"/>
      <c r="BH104" s="104"/>
      <c r="BI104" s="104"/>
      <c r="BJ104" s="104"/>
      <c r="BK104" s="104"/>
    </row>
    <row r="105" spans="1:104" x14ac:dyDescent="0.2">
      <c r="A105" s="105"/>
      <c r="B105" s="106"/>
      <c r="C105" s="171" t="s">
        <v>57</v>
      </c>
      <c r="D105" s="172"/>
      <c r="E105" s="109">
        <v>2.8125</v>
      </c>
      <c r="F105" s="110"/>
      <c r="G105" s="111"/>
      <c r="H105" s="112"/>
      <c r="I105" s="107"/>
      <c r="K105" s="107"/>
      <c r="M105" s="108" t="s">
        <v>57</v>
      </c>
      <c r="O105" s="94"/>
      <c r="Z105" s="104"/>
      <c r="AA105" s="104"/>
      <c r="AB105" s="104"/>
      <c r="AC105" s="104"/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13" t="str">
        <f t="shared" si="11"/>
        <v>3.NP:</v>
      </c>
      <c r="BE105" s="104"/>
      <c r="BF105" s="104"/>
      <c r="BG105" s="104"/>
      <c r="BH105" s="104"/>
      <c r="BI105" s="104"/>
      <c r="BJ105" s="104"/>
      <c r="BK105" s="104"/>
    </row>
    <row r="106" spans="1:104" x14ac:dyDescent="0.2">
      <c r="A106" s="105"/>
      <c r="B106" s="106"/>
      <c r="C106" s="171" t="s">
        <v>100</v>
      </c>
      <c r="D106" s="172"/>
      <c r="E106" s="109">
        <v>3.0625</v>
      </c>
      <c r="F106" s="110"/>
      <c r="G106" s="111"/>
      <c r="H106" s="112"/>
      <c r="I106" s="107"/>
      <c r="K106" s="107"/>
      <c r="M106" s="108" t="s">
        <v>100</v>
      </c>
      <c r="O106" s="9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13" t="str">
        <f t="shared" si="11"/>
        <v>2,5*(0,35+2*0,075+0,625)</v>
      </c>
      <c r="BE106" s="104"/>
      <c r="BF106" s="104"/>
      <c r="BG106" s="104"/>
      <c r="BH106" s="104"/>
      <c r="BI106" s="104"/>
      <c r="BJ106" s="104"/>
      <c r="BK106" s="104"/>
    </row>
    <row r="107" spans="1:104" x14ac:dyDescent="0.2">
      <c r="A107" s="105"/>
      <c r="B107" s="106"/>
      <c r="C107" s="171" t="s">
        <v>47</v>
      </c>
      <c r="D107" s="172"/>
      <c r="E107" s="109">
        <v>0</v>
      </c>
      <c r="F107" s="110"/>
      <c r="G107" s="111"/>
      <c r="H107" s="112"/>
      <c r="I107" s="107"/>
      <c r="K107" s="107"/>
      <c r="M107" s="108" t="s">
        <v>47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 t="shared" si="11"/>
        <v>0,5*(2*2,5+0,35+2*0,075+0,625)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1" t="s">
        <v>58</v>
      </c>
      <c r="D108" s="172"/>
      <c r="E108" s="109">
        <v>3.1</v>
      </c>
      <c r="F108" s="110"/>
      <c r="G108" s="111"/>
      <c r="H108" s="112"/>
      <c r="I108" s="107"/>
      <c r="K108" s="107"/>
      <c r="M108" s="108" t="s">
        <v>58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 t="shared" si="11"/>
        <v>4.NP: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105"/>
      <c r="B109" s="106"/>
      <c r="C109" s="171" t="s">
        <v>101</v>
      </c>
      <c r="D109" s="172"/>
      <c r="E109" s="109">
        <v>3.12</v>
      </c>
      <c r="F109" s="110"/>
      <c r="G109" s="111"/>
      <c r="H109" s="112"/>
      <c r="I109" s="107"/>
      <c r="K109" s="107"/>
      <c r="M109" s="108" t="s">
        <v>101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 t="shared" si="11"/>
        <v>2,5*(0,35+2*0,075+0,74)</v>
      </c>
      <c r="BE109" s="104"/>
      <c r="BF109" s="104"/>
      <c r="BG109" s="104"/>
      <c r="BH109" s="104"/>
      <c r="BI109" s="104"/>
      <c r="BJ109" s="104"/>
      <c r="BK109" s="104"/>
    </row>
    <row r="110" spans="1:104" x14ac:dyDescent="0.2">
      <c r="A110" s="95">
        <v>14</v>
      </c>
      <c r="B110" s="96" t="s">
        <v>102</v>
      </c>
      <c r="C110" s="97" t="s">
        <v>103</v>
      </c>
      <c r="D110" s="98" t="s">
        <v>29</v>
      </c>
      <c r="E110" s="99">
        <v>17.97</v>
      </c>
      <c r="F110" s="100"/>
      <c r="G110" s="101">
        <f>E110*F110</f>
        <v>0</v>
      </c>
      <c r="H110" s="102">
        <v>1.5000000000009499E-4</v>
      </c>
      <c r="I110" s="103">
        <f>E110*H110</f>
        <v>2.6955000000017069E-3</v>
      </c>
      <c r="J110" s="102">
        <v>0</v>
      </c>
      <c r="K110" s="103">
        <f>E110*J110</f>
        <v>0</v>
      </c>
      <c r="O110" s="94"/>
      <c r="Z110" s="104"/>
      <c r="AA110" s="104">
        <v>1</v>
      </c>
      <c r="AB110" s="104">
        <v>7</v>
      </c>
      <c r="AC110" s="104">
        <v>7</v>
      </c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04"/>
      <c r="BE110" s="104"/>
      <c r="BF110" s="104"/>
      <c r="BG110" s="104"/>
      <c r="BH110" s="104"/>
      <c r="BI110" s="104"/>
      <c r="BJ110" s="104"/>
      <c r="BK110" s="104"/>
      <c r="CA110" s="104">
        <v>1</v>
      </c>
      <c r="CB110" s="104">
        <v>7</v>
      </c>
      <c r="CZ110" s="61">
        <v>2</v>
      </c>
    </row>
    <row r="111" spans="1:104" x14ac:dyDescent="0.2">
      <c r="A111" s="114" t="s">
        <v>30</v>
      </c>
      <c r="B111" s="115" t="s">
        <v>96</v>
      </c>
      <c r="C111" s="116" t="s">
        <v>97</v>
      </c>
      <c r="D111" s="117"/>
      <c r="E111" s="118"/>
      <c r="F111" s="118"/>
      <c r="G111" s="119">
        <f>SUM(G99:G110)</f>
        <v>0</v>
      </c>
      <c r="H111" s="120"/>
      <c r="I111" s="121">
        <f>SUM(I99:I110)</f>
        <v>5.0316000000010415E-3</v>
      </c>
      <c r="J111" s="122"/>
      <c r="K111" s="121">
        <f>SUM(K99:K110)</f>
        <v>0</v>
      </c>
      <c r="O111" s="94"/>
      <c r="X111" s="123">
        <f>K111</f>
        <v>0</v>
      </c>
      <c r="Y111" s="123">
        <f>I111</f>
        <v>5.0316000000010415E-3</v>
      </c>
      <c r="Z111" s="124">
        <f>G111</f>
        <v>0</v>
      </c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25"/>
      <c r="BB111" s="125"/>
      <c r="BC111" s="125"/>
      <c r="BD111" s="125"/>
      <c r="BE111" s="125"/>
      <c r="BF111" s="125"/>
      <c r="BG111" s="104"/>
      <c r="BH111" s="104"/>
      <c r="BI111" s="104"/>
      <c r="BJ111" s="104"/>
      <c r="BK111" s="104"/>
    </row>
    <row r="112" spans="1:104" ht="14.25" customHeight="1" x14ac:dyDescent="0.2">
      <c r="A112" s="86" t="s">
        <v>27</v>
      </c>
      <c r="B112" s="87" t="s">
        <v>104</v>
      </c>
      <c r="C112" s="88" t="s">
        <v>105</v>
      </c>
      <c r="D112" s="89"/>
      <c r="E112" s="90"/>
      <c r="F112" s="90"/>
      <c r="G112" s="91"/>
      <c r="H112" s="92"/>
      <c r="I112" s="93"/>
      <c r="J112" s="92"/>
      <c r="K112" s="93"/>
      <c r="O112" s="94"/>
    </row>
    <row r="113" spans="1:104" x14ac:dyDescent="0.2">
      <c r="A113" s="95">
        <v>15</v>
      </c>
      <c r="B113" s="96" t="s">
        <v>106</v>
      </c>
      <c r="C113" s="97" t="s">
        <v>107</v>
      </c>
      <c r="D113" s="98" t="s">
        <v>89</v>
      </c>
      <c r="E113" s="99">
        <v>1.1462500000007501</v>
      </c>
      <c r="F113" s="100"/>
      <c r="G113" s="101">
        <f t="shared" ref="G113:G120" si="12">E113*F113</f>
        <v>0</v>
      </c>
      <c r="H113" s="102">
        <v>0</v>
      </c>
      <c r="I113" s="103">
        <f t="shared" ref="I113:I120" si="13">E113*H113</f>
        <v>0</v>
      </c>
      <c r="J113" s="102"/>
      <c r="K113" s="103">
        <f t="shared" ref="K113:K120" si="14">E113*J113</f>
        <v>0</v>
      </c>
      <c r="O113" s="94"/>
      <c r="Z113" s="104"/>
      <c r="AA113" s="104">
        <v>8</v>
      </c>
      <c r="AB113" s="104">
        <v>0</v>
      </c>
      <c r="AC113" s="104">
        <v>3</v>
      </c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04"/>
      <c r="BE113" s="104"/>
      <c r="BF113" s="104"/>
      <c r="BG113" s="104"/>
      <c r="BH113" s="104"/>
      <c r="BI113" s="104"/>
      <c r="BJ113" s="104"/>
      <c r="BK113" s="104"/>
      <c r="CA113" s="104">
        <v>8</v>
      </c>
      <c r="CB113" s="104">
        <v>0</v>
      </c>
      <c r="CZ113" s="61">
        <v>1</v>
      </c>
    </row>
    <row r="114" spans="1:104" x14ac:dyDescent="0.2">
      <c r="A114" s="95">
        <v>16</v>
      </c>
      <c r="B114" s="96" t="s">
        <v>108</v>
      </c>
      <c r="C114" s="97" t="s">
        <v>109</v>
      </c>
      <c r="D114" s="98" t="s">
        <v>89</v>
      </c>
      <c r="E114" s="99">
        <v>0.57312500000037403</v>
      </c>
      <c r="F114" s="100"/>
      <c r="G114" s="101">
        <f t="shared" si="12"/>
        <v>0</v>
      </c>
      <c r="H114" s="102">
        <v>0</v>
      </c>
      <c r="I114" s="103">
        <f t="shared" si="13"/>
        <v>0</v>
      </c>
      <c r="J114" s="102"/>
      <c r="K114" s="103">
        <f t="shared" si="14"/>
        <v>0</v>
      </c>
      <c r="O114" s="94"/>
      <c r="Z114" s="104"/>
      <c r="AA114" s="104">
        <v>8</v>
      </c>
      <c r="AB114" s="104">
        <v>0</v>
      </c>
      <c r="AC114" s="104">
        <v>3</v>
      </c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04"/>
      <c r="BE114" s="104"/>
      <c r="BF114" s="104"/>
      <c r="BG114" s="104"/>
      <c r="BH114" s="104"/>
      <c r="BI114" s="104"/>
      <c r="BJ114" s="104"/>
      <c r="BK114" s="104"/>
      <c r="CA114" s="104">
        <v>8</v>
      </c>
      <c r="CB114" s="104">
        <v>0</v>
      </c>
      <c r="CZ114" s="61">
        <v>1</v>
      </c>
    </row>
    <row r="115" spans="1:104" x14ac:dyDescent="0.2">
      <c r="A115" s="95">
        <v>17</v>
      </c>
      <c r="B115" s="96" t="s">
        <v>110</v>
      </c>
      <c r="C115" s="97" t="s">
        <v>111</v>
      </c>
      <c r="D115" s="98" t="s">
        <v>89</v>
      </c>
      <c r="E115" s="99">
        <v>1.1462500000007501</v>
      </c>
      <c r="F115" s="100"/>
      <c r="G115" s="101">
        <f t="shared" si="12"/>
        <v>0</v>
      </c>
      <c r="H115" s="102">
        <v>0</v>
      </c>
      <c r="I115" s="103">
        <f t="shared" si="13"/>
        <v>0</v>
      </c>
      <c r="J115" s="102"/>
      <c r="K115" s="103">
        <f t="shared" si="14"/>
        <v>0</v>
      </c>
      <c r="O115" s="94"/>
      <c r="Z115" s="104"/>
      <c r="AA115" s="104">
        <v>8</v>
      </c>
      <c r="AB115" s="104">
        <v>0</v>
      </c>
      <c r="AC115" s="104">
        <v>3</v>
      </c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  <c r="BH115" s="104"/>
      <c r="BI115" s="104"/>
      <c r="BJ115" s="104"/>
      <c r="BK115" s="104"/>
      <c r="CA115" s="104">
        <v>8</v>
      </c>
      <c r="CB115" s="104">
        <v>0</v>
      </c>
      <c r="CZ115" s="61">
        <v>1</v>
      </c>
    </row>
    <row r="116" spans="1:104" x14ac:dyDescent="0.2">
      <c r="A116" s="95">
        <v>18</v>
      </c>
      <c r="B116" s="96" t="s">
        <v>112</v>
      </c>
      <c r="C116" s="97" t="s">
        <v>113</v>
      </c>
      <c r="D116" s="98" t="s">
        <v>89</v>
      </c>
      <c r="E116" s="99">
        <v>1.1462500000007501</v>
      </c>
      <c r="F116" s="100"/>
      <c r="G116" s="101">
        <f t="shared" si="12"/>
        <v>0</v>
      </c>
      <c r="H116" s="102">
        <v>0</v>
      </c>
      <c r="I116" s="103">
        <f t="shared" si="13"/>
        <v>0</v>
      </c>
      <c r="J116" s="102"/>
      <c r="K116" s="103">
        <f t="shared" si="14"/>
        <v>0</v>
      </c>
      <c r="O116" s="94"/>
      <c r="Z116" s="104"/>
      <c r="AA116" s="104">
        <v>8</v>
      </c>
      <c r="AB116" s="104">
        <v>0</v>
      </c>
      <c r="AC116" s="104">
        <v>3</v>
      </c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04"/>
      <c r="BE116" s="104"/>
      <c r="BF116" s="104"/>
      <c r="BG116" s="104"/>
      <c r="BH116" s="104"/>
      <c r="BI116" s="104"/>
      <c r="BJ116" s="104"/>
      <c r="BK116" s="104"/>
      <c r="CA116" s="104">
        <v>8</v>
      </c>
      <c r="CB116" s="104">
        <v>0</v>
      </c>
      <c r="CZ116" s="61">
        <v>1</v>
      </c>
    </row>
    <row r="117" spans="1:104" x14ac:dyDescent="0.2">
      <c r="A117" s="95">
        <v>19</v>
      </c>
      <c r="B117" s="96" t="s">
        <v>114</v>
      </c>
      <c r="C117" s="97" t="s">
        <v>115</v>
      </c>
      <c r="D117" s="98" t="s">
        <v>89</v>
      </c>
      <c r="E117" s="99">
        <v>6.8775000000044901</v>
      </c>
      <c r="F117" s="100"/>
      <c r="G117" s="101">
        <f t="shared" si="12"/>
        <v>0</v>
      </c>
      <c r="H117" s="102">
        <v>0</v>
      </c>
      <c r="I117" s="103">
        <f t="shared" si="13"/>
        <v>0</v>
      </c>
      <c r="J117" s="102"/>
      <c r="K117" s="103">
        <f t="shared" si="14"/>
        <v>0</v>
      </c>
      <c r="O117" s="94"/>
      <c r="Z117" s="104"/>
      <c r="AA117" s="104">
        <v>8</v>
      </c>
      <c r="AB117" s="104">
        <v>0</v>
      </c>
      <c r="AC117" s="104">
        <v>3</v>
      </c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04"/>
      <c r="BE117" s="104"/>
      <c r="BF117" s="104"/>
      <c r="BG117" s="104"/>
      <c r="BH117" s="104"/>
      <c r="BI117" s="104"/>
      <c r="BJ117" s="104"/>
      <c r="BK117" s="104"/>
      <c r="CA117" s="104">
        <v>8</v>
      </c>
      <c r="CB117" s="104">
        <v>0</v>
      </c>
      <c r="CZ117" s="61">
        <v>1</v>
      </c>
    </row>
    <row r="118" spans="1:104" x14ac:dyDescent="0.2">
      <c r="A118" s="95">
        <v>20</v>
      </c>
      <c r="B118" s="96" t="s">
        <v>116</v>
      </c>
      <c r="C118" s="97" t="s">
        <v>117</v>
      </c>
      <c r="D118" s="98" t="s">
        <v>89</v>
      </c>
      <c r="E118" s="99">
        <v>1.1462500000007501</v>
      </c>
      <c r="F118" s="100"/>
      <c r="G118" s="101">
        <f t="shared" si="12"/>
        <v>0</v>
      </c>
      <c r="H118" s="102">
        <v>0</v>
      </c>
      <c r="I118" s="103">
        <f t="shared" si="13"/>
        <v>0</v>
      </c>
      <c r="J118" s="102"/>
      <c r="K118" s="103">
        <f t="shared" si="14"/>
        <v>0</v>
      </c>
      <c r="O118" s="94"/>
      <c r="Z118" s="104"/>
      <c r="AA118" s="104">
        <v>8</v>
      </c>
      <c r="AB118" s="104">
        <v>0</v>
      </c>
      <c r="AC118" s="104">
        <v>3</v>
      </c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04"/>
      <c r="BE118" s="104"/>
      <c r="BF118" s="104"/>
      <c r="BG118" s="104"/>
      <c r="BH118" s="104"/>
      <c r="BI118" s="104"/>
      <c r="BJ118" s="104"/>
      <c r="BK118" s="104"/>
      <c r="CA118" s="104">
        <v>8</v>
      </c>
      <c r="CB118" s="104">
        <v>0</v>
      </c>
      <c r="CZ118" s="61">
        <v>1</v>
      </c>
    </row>
    <row r="119" spans="1:104" x14ac:dyDescent="0.2">
      <c r="A119" s="95">
        <v>21</v>
      </c>
      <c r="B119" s="96" t="s">
        <v>118</v>
      </c>
      <c r="C119" s="97" t="s">
        <v>119</v>
      </c>
      <c r="D119" s="98" t="s">
        <v>89</v>
      </c>
      <c r="E119" s="99">
        <v>1.1462500000007501</v>
      </c>
      <c r="F119" s="100"/>
      <c r="G119" s="101">
        <f t="shared" si="12"/>
        <v>0</v>
      </c>
      <c r="H119" s="102">
        <v>0</v>
      </c>
      <c r="I119" s="103">
        <f t="shared" si="13"/>
        <v>0</v>
      </c>
      <c r="J119" s="102"/>
      <c r="K119" s="103">
        <f t="shared" si="14"/>
        <v>0</v>
      </c>
      <c r="O119" s="94"/>
      <c r="Z119" s="104"/>
      <c r="AA119" s="104">
        <v>8</v>
      </c>
      <c r="AB119" s="104">
        <v>0</v>
      </c>
      <c r="AC119" s="104">
        <v>3</v>
      </c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04"/>
      <c r="BE119" s="104"/>
      <c r="BF119" s="104"/>
      <c r="BG119" s="104"/>
      <c r="BH119" s="104"/>
      <c r="BI119" s="104"/>
      <c r="BJ119" s="104"/>
      <c r="BK119" s="104"/>
      <c r="CA119" s="104">
        <v>8</v>
      </c>
      <c r="CB119" s="104">
        <v>0</v>
      </c>
      <c r="CZ119" s="61">
        <v>1</v>
      </c>
    </row>
    <row r="120" spans="1:104" x14ac:dyDescent="0.2">
      <c r="A120" s="95">
        <v>22</v>
      </c>
      <c r="B120" s="96" t="s">
        <v>120</v>
      </c>
      <c r="C120" s="97" t="s">
        <v>121</v>
      </c>
      <c r="D120" s="98" t="s">
        <v>89</v>
      </c>
      <c r="E120" s="99">
        <v>1.1462500000007501</v>
      </c>
      <c r="F120" s="100"/>
      <c r="G120" s="101">
        <f t="shared" si="12"/>
        <v>0</v>
      </c>
      <c r="H120" s="102">
        <v>0</v>
      </c>
      <c r="I120" s="103">
        <f t="shared" si="13"/>
        <v>0</v>
      </c>
      <c r="J120" s="102"/>
      <c r="K120" s="103">
        <f t="shared" si="14"/>
        <v>0</v>
      </c>
      <c r="O120" s="94"/>
      <c r="Z120" s="104"/>
      <c r="AA120" s="104">
        <v>8</v>
      </c>
      <c r="AB120" s="104">
        <v>0</v>
      </c>
      <c r="AC120" s="104">
        <v>3</v>
      </c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04"/>
      <c r="BE120" s="104"/>
      <c r="BF120" s="104"/>
      <c r="BG120" s="104"/>
      <c r="BH120" s="104"/>
      <c r="BI120" s="104"/>
      <c r="BJ120" s="104"/>
      <c r="BK120" s="104"/>
      <c r="CA120" s="104">
        <v>8</v>
      </c>
      <c r="CB120" s="104">
        <v>0</v>
      </c>
      <c r="CZ120" s="61">
        <v>1</v>
      </c>
    </row>
    <row r="121" spans="1:104" x14ac:dyDescent="0.2">
      <c r="A121" s="114" t="s">
        <v>30</v>
      </c>
      <c r="B121" s="115" t="s">
        <v>104</v>
      </c>
      <c r="C121" s="116" t="s">
        <v>105</v>
      </c>
      <c r="D121" s="117"/>
      <c r="E121" s="118"/>
      <c r="F121" s="118"/>
      <c r="G121" s="119">
        <f>SUM(G112:G120)</f>
        <v>0</v>
      </c>
      <c r="H121" s="120"/>
      <c r="I121" s="121">
        <f>SUM(I112:I120)</f>
        <v>0</v>
      </c>
      <c r="J121" s="122"/>
      <c r="K121" s="121">
        <f>SUM(K112:K120)</f>
        <v>0</v>
      </c>
      <c r="O121" s="94"/>
      <c r="X121" s="123">
        <f>K121</f>
        <v>0</v>
      </c>
      <c r="Y121" s="123">
        <f>I121</f>
        <v>0</v>
      </c>
      <c r="Z121" s="124">
        <f>G121</f>
        <v>0</v>
      </c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25"/>
      <c r="BB121" s="125"/>
      <c r="BC121" s="125"/>
      <c r="BD121" s="125"/>
      <c r="BE121" s="125"/>
      <c r="BF121" s="125"/>
      <c r="BG121" s="104"/>
      <c r="BH121" s="104"/>
      <c r="BI121" s="104"/>
      <c r="BJ121" s="104"/>
      <c r="BK121" s="104"/>
    </row>
    <row r="122" spans="1:104" x14ac:dyDescent="0.2">
      <c r="A122" s="126" t="s">
        <v>31</v>
      </c>
      <c r="B122" s="127" t="s">
        <v>32</v>
      </c>
      <c r="C122" s="128"/>
      <c r="D122" s="129"/>
      <c r="E122" s="130"/>
      <c r="F122" s="130"/>
      <c r="G122" s="131">
        <f>SUM(Z7:Z122)</f>
        <v>0</v>
      </c>
      <c r="H122" s="132"/>
      <c r="I122" s="133">
        <f>SUM(Y7:Y122)</f>
        <v>0.76020660000005913</v>
      </c>
      <c r="J122" s="132"/>
      <c r="K122" s="133">
        <f>SUM(X7:X122)</f>
        <v>-1.1462500000007436</v>
      </c>
      <c r="O122" s="94"/>
      <c r="BA122" s="134"/>
      <c r="BB122" s="134"/>
      <c r="BC122" s="134"/>
      <c r="BD122" s="134"/>
      <c r="BE122" s="134"/>
      <c r="BF122" s="134"/>
    </row>
    <row r="123" spans="1:104" x14ac:dyDescent="0.2">
      <c r="E123" s="61"/>
    </row>
    <row r="124" spans="1:104" x14ac:dyDescent="0.2">
      <c r="E124" s="61"/>
    </row>
    <row r="125" spans="1:104" x14ac:dyDescent="0.2">
      <c r="E125" s="61"/>
    </row>
    <row r="126" spans="1:104" x14ac:dyDescent="0.2">
      <c r="E126" s="61"/>
    </row>
    <row r="127" spans="1:104" x14ac:dyDescent="0.2">
      <c r="E127" s="61"/>
    </row>
    <row r="128" spans="1:104" x14ac:dyDescent="0.2">
      <c r="E128" s="61"/>
    </row>
    <row r="129" spans="5:5" x14ac:dyDescent="0.2">
      <c r="E129" s="61"/>
    </row>
    <row r="130" spans="5:5" x14ac:dyDescent="0.2">
      <c r="E130" s="61"/>
    </row>
    <row r="131" spans="5:5" x14ac:dyDescent="0.2">
      <c r="E131" s="61"/>
    </row>
    <row r="132" spans="5:5" x14ac:dyDescent="0.2">
      <c r="E132" s="61"/>
    </row>
    <row r="133" spans="5:5" x14ac:dyDescent="0.2">
      <c r="E133" s="61"/>
    </row>
    <row r="134" spans="5:5" x14ac:dyDescent="0.2">
      <c r="E134" s="61"/>
    </row>
    <row r="135" spans="5:5" x14ac:dyDescent="0.2">
      <c r="E135" s="61"/>
    </row>
    <row r="136" spans="5:5" x14ac:dyDescent="0.2">
      <c r="E136" s="61"/>
    </row>
    <row r="137" spans="5:5" x14ac:dyDescent="0.2">
      <c r="E137" s="61"/>
    </row>
    <row r="138" spans="5:5" x14ac:dyDescent="0.2">
      <c r="E138" s="61"/>
    </row>
    <row r="139" spans="5:5" x14ac:dyDescent="0.2">
      <c r="E139" s="61"/>
    </row>
    <row r="140" spans="5:5" x14ac:dyDescent="0.2">
      <c r="E140" s="61"/>
    </row>
    <row r="141" spans="5:5" x14ac:dyDescent="0.2">
      <c r="E141" s="61"/>
    </row>
    <row r="142" spans="5:5" x14ac:dyDescent="0.2">
      <c r="E142" s="61"/>
    </row>
    <row r="143" spans="5:5" x14ac:dyDescent="0.2">
      <c r="E143" s="61"/>
    </row>
    <row r="144" spans="5:5" x14ac:dyDescent="0.2">
      <c r="E144" s="61"/>
    </row>
    <row r="145" spans="5:5" x14ac:dyDescent="0.2">
      <c r="E145" s="61"/>
    </row>
    <row r="146" spans="5:5" x14ac:dyDescent="0.2">
      <c r="E146" s="61"/>
    </row>
    <row r="147" spans="5:5" x14ac:dyDescent="0.2">
      <c r="E147" s="61"/>
    </row>
    <row r="148" spans="5:5" x14ac:dyDescent="0.2">
      <c r="E148" s="61"/>
    </row>
    <row r="149" spans="5:5" x14ac:dyDescent="0.2">
      <c r="E149" s="61"/>
    </row>
    <row r="150" spans="5:5" x14ac:dyDescent="0.2">
      <c r="E150" s="61"/>
    </row>
    <row r="151" spans="5:5" x14ac:dyDescent="0.2">
      <c r="E151" s="61"/>
    </row>
    <row r="152" spans="5:5" x14ac:dyDescent="0.2">
      <c r="E152" s="61"/>
    </row>
    <row r="153" spans="5:5" x14ac:dyDescent="0.2">
      <c r="E153" s="61"/>
    </row>
    <row r="154" spans="5:5" x14ac:dyDescent="0.2">
      <c r="E154" s="61"/>
    </row>
    <row r="155" spans="5:5" x14ac:dyDescent="0.2">
      <c r="E155" s="61"/>
    </row>
    <row r="156" spans="5:5" x14ac:dyDescent="0.2">
      <c r="E156" s="61"/>
    </row>
    <row r="157" spans="5:5" x14ac:dyDescent="0.2">
      <c r="E157" s="61"/>
    </row>
    <row r="158" spans="5:5" x14ac:dyDescent="0.2">
      <c r="E158" s="61"/>
    </row>
    <row r="159" spans="5:5" x14ac:dyDescent="0.2">
      <c r="E159" s="61"/>
    </row>
    <row r="160" spans="5:5" x14ac:dyDescent="0.2">
      <c r="E160" s="61"/>
    </row>
    <row r="161" spans="1:7" x14ac:dyDescent="0.2">
      <c r="E161" s="61"/>
    </row>
    <row r="162" spans="1:7" x14ac:dyDescent="0.2">
      <c r="E162" s="61"/>
    </row>
    <row r="163" spans="1:7" x14ac:dyDescent="0.2">
      <c r="E163" s="61"/>
    </row>
    <row r="164" spans="1:7" x14ac:dyDescent="0.2">
      <c r="E164" s="61"/>
    </row>
    <row r="165" spans="1:7" x14ac:dyDescent="0.2">
      <c r="E165" s="61"/>
    </row>
    <row r="166" spans="1:7" x14ac:dyDescent="0.2">
      <c r="E166" s="61"/>
    </row>
    <row r="167" spans="1:7" x14ac:dyDescent="0.2">
      <c r="E167" s="61"/>
    </row>
    <row r="168" spans="1:7" x14ac:dyDescent="0.2">
      <c r="E168" s="61"/>
    </row>
    <row r="169" spans="1:7" x14ac:dyDescent="0.2">
      <c r="E169" s="61"/>
    </row>
    <row r="170" spans="1:7" x14ac:dyDescent="0.2">
      <c r="E170" s="61"/>
    </row>
    <row r="171" spans="1:7" x14ac:dyDescent="0.2">
      <c r="E171" s="61"/>
    </row>
    <row r="172" spans="1:7" x14ac:dyDescent="0.2">
      <c r="E172" s="61"/>
    </row>
    <row r="173" spans="1:7" x14ac:dyDescent="0.2">
      <c r="E173" s="61"/>
    </row>
    <row r="174" spans="1:7" x14ac:dyDescent="0.2">
      <c r="E174" s="61"/>
    </row>
    <row r="175" spans="1:7" x14ac:dyDescent="0.2">
      <c r="A175" s="135"/>
      <c r="B175" s="135"/>
    </row>
    <row r="176" spans="1:7" x14ac:dyDescent="0.2">
      <c r="C176" s="136"/>
      <c r="D176" s="136"/>
      <c r="E176" s="137"/>
      <c r="F176" s="136"/>
      <c r="G176" s="138"/>
    </row>
    <row r="177" spans="1:2" x14ac:dyDescent="0.2">
      <c r="A177" s="135"/>
      <c r="B177" s="135"/>
    </row>
    <row r="1094" spans="1:7" x14ac:dyDescent="0.2">
      <c r="A1094" s="139"/>
      <c r="B1094" s="140"/>
      <c r="C1094" s="141" t="s">
        <v>33</v>
      </c>
      <c r="D1094" s="142"/>
      <c r="F1094" s="80"/>
      <c r="G1094" s="107">
        <v>100000</v>
      </c>
    </row>
    <row r="1095" spans="1:7" x14ac:dyDescent="0.2">
      <c r="A1095" s="139"/>
      <c r="B1095" s="140"/>
      <c r="C1095" s="141" t="s">
        <v>34</v>
      </c>
      <c r="D1095" s="142"/>
      <c r="F1095" s="80"/>
      <c r="G1095" s="107">
        <v>100000</v>
      </c>
    </row>
    <row r="1096" spans="1:7" x14ac:dyDescent="0.2">
      <c r="A1096" s="139"/>
      <c r="B1096" s="140"/>
      <c r="C1096" s="141" t="s">
        <v>35</v>
      </c>
      <c r="D1096" s="142"/>
      <c r="F1096" s="80"/>
      <c r="G1096" s="107">
        <v>100000</v>
      </c>
    </row>
    <row r="1097" spans="1:7" x14ac:dyDescent="0.2">
      <c r="A1097" s="139"/>
      <c r="B1097" s="140"/>
      <c r="C1097" s="141" t="s">
        <v>36</v>
      </c>
      <c r="D1097" s="142"/>
      <c r="F1097" s="80"/>
      <c r="G1097" s="107">
        <v>100000</v>
      </c>
    </row>
    <row r="1098" spans="1:7" x14ac:dyDescent="0.2">
      <c r="A1098" s="139"/>
      <c r="B1098" s="140"/>
      <c r="C1098" s="141" t="s">
        <v>37</v>
      </c>
      <c r="D1098" s="142"/>
      <c r="F1098" s="80"/>
      <c r="G1098" s="107">
        <v>100000</v>
      </c>
    </row>
    <row r="1099" spans="1:7" x14ac:dyDescent="0.2">
      <c r="A1099" s="139"/>
      <c r="B1099" s="140"/>
      <c r="C1099" s="141" t="s">
        <v>38</v>
      </c>
      <c r="D1099" s="142"/>
      <c r="F1099" s="80"/>
      <c r="G1099" s="107">
        <v>100000</v>
      </c>
    </row>
    <row r="1100" spans="1:7" x14ac:dyDescent="0.2">
      <c r="A1100" s="139"/>
      <c r="B1100" s="140"/>
      <c r="C1100" s="141" t="s">
        <v>39</v>
      </c>
      <c r="D1100" s="142"/>
      <c r="F1100" s="80"/>
      <c r="G1100" s="107">
        <v>100000</v>
      </c>
    </row>
  </sheetData>
  <mergeCells count="76">
    <mergeCell ref="C13:D13"/>
    <mergeCell ref="A1:G1"/>
    <mergeCell ref="C9:D9"/>
    <mergeCell ref="C10:D10"/>
    <mergeCell ref="C11:D11"/>
    <mergeCell ref="C12:D12"/>
    <mergeCell ref="C17:D17"/>
    <mergeCell ref="C18:D18"/>
    <mergeCell ref="C19:D19"/>
    <mergeCell ref="C20:D20"/>
    <mergeCell ref="C14:D14"/>
    <mergeCell ref="C16:D16"/>
    <mergeCell ref="C33:D33"/>
    <mergeCell ref="C34:D34"/>
    <mergeCell ref="C35:D35"/>
    <mergeCell ref="C36:D36"/>
    <mergeCell ref="C21:D21"/>
    <mergeCell ref="C25:D25"/>
    <mergeCell ref="C26:D26"/>
    <mergeCell ref="C27:D27"/>
    <mergeCell ref="C28:D28"/>
    <mergeCell ref="C29:D29"/>
    <mergeCell ref="C30:D30"/>
    <mergeCell ref="C32:D32"/>
    <mergeCell ref="C42:D42"/>
    <mergeCell ref="C43:D43"/>
    <mergeCell ref="C44:D44"/>
    <mergeCell ref="C46:D46"/>
    <mergeCell ref="C37:D37"/>
    <mergeCell ref="C39:D39"/>
    <mergeCell ref="C40:D40"/>
    <mergeCell ref="C41:D41"/>
    <mergeCell ref="C59:D59"/>
    <mergeCell ref="C60:D60"/>
    <mergeCell ref="C62:D62"/>
    <mergeCell ref="C47:D47"/>
    <mergeCell ref="C48:D48"/>
    <mergeCell ref="C49:D49"/>
    <mergeCell ref="C50:D50"/>
    <mergeCell ref="C51:D51"/>
    <mergeCell ref="C55:D55"/>
    <mergeCell ref="C56:D56"/>
    <mergeCell ref="C57:D57"/>
    <mergeCell ref="C58:D58"/>
    <mergeCell ref="C76:D76"/>
    <mergeCell ref="C63:D63"/>
    <mergeCell ref="C64:D64"/>
    <mergeCell ref="C65:D65"/>
    <mergeCell ref="C66:D66"/>
    <mergeCell ref="C67:D67"/>
    <mergeCell ref="C71:D71"/>
    <mergeCell ref="C72:D72"/>
    <mergeCell ref="C73:D73"/>
    <mergeCell ref="C74:D74"/>
    <mergeCell ref="C75:D75"/>
    <mergeCell ref="C80:D80"/>
    <mergeCell ref="C81:D81"/>
    <mergeCell ref="C82:D82"/>
    <mergeCell ref="C83:D83"/>
    <mergeCell ref="C84:D84"/>
    <mergeCell ref="C85:D85"/>
    <mergeCell ref="C92:D92"/>
    <mergeCell ref="C93:D93"/>
    <mergeCell ref="C94:D94"/>
    <mergeCell ref="C95:D95"/>
    <mergeCell ref="C96:D96"/>
    <mergeCell ref="C97:D97"/>
    <mergeCell ref="C109:D109"/>
    <mergeCell ref="C101:D101"/>
    <mergeCell ref="C102:D102"/>
    <mergeCell ref="C103:D103"/>
    <mergeCell ref="C104:D104"/>
    <mergeCell ref="C105:D105"/>
    <mergeCell ref="C106:D106"/>
    <mergeCell ref="C107:D107"/>
    <mergeCell ref="C108:D108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28"/>
  <sheetViews>
    <sheetView showGridLines="0" showZeros="0" zoomScaleNormal="100" workbookViewId="0">
      <selection activeCell="F8" sqref="F8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124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192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126</v>
      </c>
      <c r="C7" s="88" t="s">
        <v>127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128</v>
      </c>
      <c r="C8" s="97" t="s">
        <v>129</v>
      </c>
      <c r="D8" s="98" t="s">
        <v>51</v>
      </c>
      <c r="E8" s="99">
        <v>13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4" t="s">
        <v>130</v>
      </c>
      <c r="D9" s="175"/>
      <c r="E9" s="175"/>
      <c r="F9" s="175"/>
      <c r="G9" s="176"/>
      <c r="I9" s="107"/>
      <c r="K9" s="107"/>
      <c r="L9" s="108" t="s">
        <v>130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x14ac:dyDescent="0.2">
      <c r="A10" s="95">
        <v>2</v>
      </c>
      <c r="B10" s="96" t="s">
        <v>131</v>
      </c>
      <c r="C10" s="97" t="s">
        <v>132</v>
      </c>
      <c r="D10" s="98" t="s">
        <v>51</v>
      </c>
      <c r="E10" s="99">
        <v>13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4" t="s">
        <v>130</v>
      </c>
      <c r="D11" s="175"/>
      <c r="E11" s="175"/>
      <c r="F11" s="175"/>
      <c r="G11" s="176"/>
      <c r="I11" s="107"/>
      <c r="K11" s="107"/>
      <c r="L11" s="108" t="s">
        <v>130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95">
        <v>3</v>
      </c>
      <c r="B12" s="96" t="s">
        <v>133</v>
      </c>
      <c r="C12" s="97" t="s">
        <v>134</v>
      </c>
      <c r="D12" s="98" t="s">
        <v>51</v>
      </c>
      <c r="E12" s="99">
        <v>10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4" t="s">
        <v>130</v>
      </c>
      <c r="D13" s="175"/>
      <c r="E13" s="175"/>
      <c r="F13" s="175"/>
      <c r="G13" s="176"/>
      <c r="I13" s="107"/>
      <c r="K13" s="107"/>
      <c r="L13" s="108" t="s">
        <v>130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135</v>
      </c>
      <c r="C14" s="97" t="s">
        <v>136</v>
      </c>
      <c r="D14" s="98" t="s">
        <v>51</v>
      </c>
      <c r="E14" s="99">
        <v>3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4" t="s">
        <v>130</v>
      </c>
      <c r="D15" s="175"/>
      <c r="E15" s="175"/>
      <c r="F15" s="175"/>
      <c r="G15" s="176"/>
      <c r="I15" s="107"/>
      <c r="K15" s="107"/>
      <c r="L15" s="108" t="s">
        <v>130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ht="22.5" x14ac:dyDescent="0.2">
      <c r="A16" s="95">
        <v>5</v>
      </c>
      <c r="B16" s="96" t="s">
        <v>137</v>
      </c>
      <c r="C16" s="97" t="s">
        <v>138</v>
      </c>
      <c r="D16" s="98" t="s">
        <v>51</v>
      </c>
      <c r="E16" s="99">
        <v>39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4" t="s">
        <v>139</v>
      </c>
      <c r="D17" s="175"/>
      <c r="E17" s="175"/>
      <c r="F17" s="175"/>
      <c r="G17" s="176"/>
      <c r="I17" s="107"/>
      <c r="K17" s="107"/>
      <c r="L17" s="108" t="s">
        <v>139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140</v>
      </c>
      <c r="C18" s="97" t="s">
        <v>141</v>
      </c>
      <c r="D18" s="98" t="s">
        <v>142</v>
      </c>
      <c r="E18" s="99">
        <v>5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14" t="s">
        <v>30</v>
      </c>
      <c r="B19" s="115" t="s">
        <v>126</v>
      </c>
      <c r="C19" s="116" t="s">
        <v>127</v>
      </c>
      <c r="D19" s="117"/>
      <c r="E19" s="118"/>
      <c r="F19" s="118"/>
      <c r="G19" s="119">
        <f>SUM(G7:G18)</f>
        <v>0</v>
      </c>
      <c r="H19" s="120"/>
      <c r="I19" s="121">
        <f>SUM(I7:I18)</f>
        <v>0</v>
      </c>
      <c r="J19" s="122"/>
      <c r="K19" s="121">
        <f>SUM(K7:K18)</f>
        <v>0</v>
      </c>
      <c r="O19" s="94"/>
      <c r="X19" s="123">
        <f>K19</f>
        <v>0</v>
      </c>
      <c r="Y19" s="123">
        <f>I19</f>
        <v>0</v>
      </c>
      <c r="Z19" s="124">
        <f>G19</f>
        <v>0</v>
      </c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25"/>
      <c r="BB19" s="125"/>
      <c r="BC19" s="125"/>
      <c r="BD19" s="125"/>
      <c r="BE19" s="125"/>
      <c r="BF19" s="125"/>
      <c r="BG19" s="104"/>
      <c r="BH19" s="104"/>
      <c r="BI19" s="104"/>
      <c r="BJ19" s="104"/>
      <c r="BK19" s="104"/>
    </row>
    <row r="20" spans="1:104" ht="14.25" customHeight="1" x14ac:dyDescent="0.2">
      <c r="A20" s="86" t="s">
        <v>27</v>
      </c>
      <c r="B20" s="87" t="s">
        <v>143</v>
      </c>
      <c r="C20" s="88" t="s">
        <v>144</v>
      </c>
      <c r="D20" s="89"/>
      <c r="E20" s="90"/>
      <c r="F20" s="90"/>
      <c r="G20" s="91"/>
      <c r="H20" s="92"/>
      <c r="I20" s="93"/>
      <c r="J20" s="92"/>
      <c r="K20" s="93"/>
      <c r="O20" s="94"/>
    </row>
    <row r="21" spans="1:104" ht="22.5" x14ac:dyDescent="0.2">
      <c r="A21" s="95">
        <v>7</v>
      </c>
      <c r="B21" s="96" t="s">
        <v>145</v>
      </c>
      <c r="C21" s="97" t="s">
        <v>146</v>
      </c>
      <c r="D21" s="98" t="s">
        <v>51</v>
      </c>
      <c r="E21" s="99">
        <v>20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ht="22.5" x14ac:dyDescent="0.2">
      <c r="A22" s="95">
        <v>8</v>
      </c>
      <c r="B22" s="96" t="s">
        <v>147</v>
      </c>
      <c r="C22" s="97" t="s">
        <v>148</v>
      </c>
      <c r="D22" s="98" t="s">
        <v>51</v>
      </c>
      <c r="E22" s="99">
        <v>10</v>
      </c>
      <c r="F22" s="100"/>
      <c r="G22" s="101">
        <f>E22*F22</f>
        <v>0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ht="22.5" x14ac:dyDescent="0.2">
      <c r="A23" s="95">
        <v>9</v>
      </c>
      <c r="B23" s="96" t="s">
        <v>149</v>
      </c>
      <c r="C23" s="97" t="s">
        <v>150</v>
      </c>
      <c r="D23" s="98" t="s">
        <v>51</v>
      </c>
      <c r="E23" s="99">
        <v>10</v>
      </c>
      <c r="F23" s="100"/>
      <c r="G23" s="101">
        <f>E23*F23</f>
        <v>0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105"/>
      <c r="B24" s="106"/>
      <c r="C24" s="174" t="s">
        <v>151</v>
      </c>
      <c r="D24" s="175"/>
      <c r="E24" s="175"/>
      <c r="F24" s="175"/>
      <c r="G24" s="176"/>
      <c r="I24" s="107"/>
      <c r="K24" s="107"/>
      <c r="L24" s="108" t="s">
        <v>151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</row>
    <row r="25" spans="1:104" ht="22.5" x14ac:dyDescent="0.2">
      <c r="A25" s="95">
        <v>10</v>
      </c>
      <c r="B25" s="96" t="s">
        <v>152</v>
      </c>
      <c r="C25" s="97" t="s">
        <v>153</v>
      </c>
      <c r="D25" s="98" t="s">
        <v>51</v>
      </c>
      <c r="E25" s="99">
        <v>5</v>
      </c>
      <c r="F25" s="100"/>
      <c r="G25" s="101">
        <f>E25*F25</f>
        <v>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05"/>
      <c r="B26" s="106"/>
      <c r="C26" s="174" t="s">
        <v>151</v>
      </c>
      <c r="D26" s="175"/>
      <c r="E26" s="175"/>
      <c r="F26" s="175"/>
      <c r="G26" s="176"/>
      <c r="I26" s="107"/>
      <c r="K26" s="107"/>
      <c r="L26" s="108" t="s">
        <v>151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</row>
    <row r="27" spans="1:104" ht="22.5" x14ac:dyDescent="0.2">
      <c r="A27" s="95">
        <v>11</v>
      </c>
      <c r="B27" s="96" t="s">
        <v>154</v>
      </c>
      <c r="C27" s="97" t="s">
        <v>150</v>
      </c>
      <c r="D27" s="98" t="s">
        <v>51</v>
      </c>
      <c r="E27" s="99">
        <v>10</v>
      </c>
      <c r="F27" s="100"/>
      <c r="G27" s="101">
        <f>E27*F27</f>
        <v>0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7</v>
      </c>
      <c r="AC27" s="104">
        <v>7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7</v>
      </c>
      <c r="CZ27" s="61">
        <v>2</v>
      </c>
    </row>
    <row r="28" spans="1:104" x14ac:dyDescent="0.2">
      <c r="A28" s="105"/>
      <c r="B28" s="106"/>
      <c r="C28" s="174" t="s">
        <v>155</v>
      </c>
      <c r="D28" s="175"/>
      <c r="E28" s="175"/>
      <c r="F28" s="175"/>
      <c r="G28" s="176"/>
      <c r="I28" s="107"/>
      <c r="K28" s="107"/>
      <c r="L28" s="108" t="s">
        <v>155</v>
      </c>
      <c r="O28" s="9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</row>
    <row r="29" spans="1:104" ht="22.5" x14ac:dyDescent="0.2">
      <c r="A29" s="95">
        <v>12</v>
      </c>
      <c r="B29" s="96" t="s">
        <v>156</v>
      </c>
      <c r="C29" s="97" t="s">
        <v>153</v>
      </c>
      <c r="D29" s="98" t="s">
        <v>51</v>
      </c>
      <c r="E29" s="99">
        <v>5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x14ac:dyDescent="0.2">
      <c r="A30" s="105"/>
      <c r="B30" s="106"/>
      <c r="C30" s="174" t="s">
        <v>155</v>
      </c>
      <c r="D30" s="175"/>
      <c r="E30" s="175"/>
      <c r="F30" s="175"/>
      <c r="G30" s="176"/>
      <c r="I30" s="107"/>
      <c r="K30" s="107"/>
      <c r="L30" s="108" t="s">
        <v>155</v>
      </c>
      <c r="O30" s="9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</row>
    <row r="31" spans="1:104" x14ac:dyDescent="0.2">
      <c r="A31" s="95">
        <v>13</v>
      </c>
      <c r="B31" s="96" t="s">
        <v>157</v>
      </c>
      <c r="C31" s="97" t="s">
        <v>158</v>
      </c>
      <c r="D31" s="98" t="s">
        <v>159</v>
      </c>
      <c r="E31" s="99">
        <v>1</v>
      </c>
      <c r="F31" s="100"/>
      <c r="G31" s="101">
        <f t="shared" ref="G31:G40" si="0">E31*F31</f>
        <v>0</v>
      </c>
      <c r="H31" s="102">
        <v>0</v>
      </c>
      <c r="I31" s="103">
        <f t="shared" ref="I31:I40" si="1">E31*H31</f>
        <v>0</v>
      </c>
      <c r="J31" s="102">
        <v>0</v>
      </c>
      <c r="K31" s="103">
        <f t="shared" ref="K31:K40" si="2"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95">
        <v>14</v>
      </c>
      <c r="B32" s="96" t="s">
        <v>160</v>
      </c>
      <c r="C32" s="97" t="s">
        <v>161</v>
      </c>
      <c r="D32" s="98" t="s">
        <v>159</v>
      </c>
      <c r="E32" s="99">
        <v>2</v>
      </c>
      <c r="F32" s="100"/>
      <c r="G32" s="101">
        <f t="shared" si="0"/>
        <v>0</v>
      </c>
      <c r="H32" s="102">
        <v>0</v>
      </c>
      <c r="I32" s="103">
        <f t="shared" si="1"/>
        <v>0</v>
      </c>
      <c r="J32" s="102">
        <v>0</v>
      </c>
      <c r="K32" s="103">
        <f t="shared" si="2"/>
        <v>0</v>
      </c>
      <c r="O32" s="94"/>
      <c r="Z32" s="104"/>
      <c r="AA32" s="104">
        <v>1</v>
      </c>
      <c r="AB32" s="104">
        <v>7</v>
      </c>
      <c r="AC32" s="104">
        <v>7</v>
      </c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CA32" s="104">
        <v>1</v>
      </c>
      <c r="CB32" s="104">
        <v>7</v>
      </c>
      <c r="CZ32" s="61">
        <v>2</v>
      </c>
    </row>
    <row r="33" spans="1:104" x14ac:dyDescent="0.2">
      <c r="A33" s="95">
        <v>15</v>
      </c>
      <c r="B33" s="96" t="s">
        <v>162</v>
      </c>
      <c r="C33" s="97" t="s">
        <v>163</v>
      </c>
      <c r="D33" s="98" t="s">
        <v>159</v>
      </c>
      <c r="E33" s="99">
        <v>3</v>
      </c>
      <c r="F33" s="100"/>
      <c r="G33" s="101">
        <f t="shared" si="0"/>
        <v>0</v>
      </c>
      <c r="H33" s="102">
        <v>0</v>
      </c>
      <c r="I33" s="103">
        <f t="shared" si="1"/>
        <v>0</v>
      </c>
      <c r="J33" s="102">
        <v>0</v>
      </c>
      <c r="K33" s="103">
        <f t="shared" si="2"/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95">
        <v>16</v>
      </c>
      <c r="B34" s="96" t="s">
        <v>164</v>
      </c>
      <c r="C34" s="97" t="s">
        <v>165</v>
      </c>
      <c r="D34" s="98" t="s">
        <v>159</v>
      </c>
      <c r="E34" s="99">
        <v>2</v>
      </c>
      <c r="F34" s="100"/>
      <c r="G34" s="101">
        <f t="shared" si="0"/>
        <v>0</v>
      </c>
      <c r="H34" s="102">
        <v>0</v>
      </c>
      <c r="I34" s="103">
        <f t="shared" si="1"/>
        <v>0</v>
      </c>
      <c r="J34" s="102">
        <v>0</v>
      </c>
      <c r="K34" s="103">
        <f t="shared" si="2"/>
        <v>0</v>
      </c>
      <c r="O34" s="94"/>
      <c r="Z34" s="104"/>
      <c r="AA34" s="104">
        <v>1</v>
      </c>
      <c r="AB34" s="104">
        <v>7</v>
      </c>
      <c r="AC34" s="104">
        <v>7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7</v>
      </c>
      <c r="CZ34" s="61">
        <v>2</v>
      </c>
    </row>
    <row r="35" spans="1:104" x14ac:dyDescent="0.2">
      <c r="A35" s="95">
        <v>17</v>
      </c>
      <c r="B35" s="96" t="s">
        <v>166</v>
      </c>
      <c r="C35" s="97" t="s">
        <v>167</v>
      </c>
      <c r="D35" s="98" t="s">
        <v>159</v>
      </c>
      <c r="E35" s="99">
        <v>4</v>
      </c>
      <c r="F35" s="100"/>
      <c r="G35" s="101">
        <f t="shared" si="0"/>
        <v>0</v>
      </c>
      <c r="H35" s="102">
        <v>0</v>
      </c>
      <c r="I35" s="103">
        <f t="shared" si="1"/>
        <v>0</v>
      </c>
      <c r="J35" s="102">
        <v>0</v>
      </c>
      <c r="K35" s="103">
        <f t="shared" si="2"/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95">
        <v>18</v>
      </c>
      <c r="B36" s="96" t="s">
        <v>168</v>
      </c>
      <c r="C36" s="97" t="s">
        <v>169</v>
      </c>
      <c r="D36" s="98" t="s">
        <v>159</v>
      </c>
      <c r="E36" s="99">
        <v>1</v>
      </c>
      <c r="F36" s="100"/>
      <c r="G36" s="101">
        <f t="shared" si="0"/>
        <v>0</v>
      </c>
      <c r="H36" s="102">
        <v>0</v>
      </c>
      <c r="I36" s="103">
        <f t="shared" si="1"/>
        <v>0</v>
      </c>
      <c r="J36" s="102">
        <v>0</v>
      </c>
      <c r="K36" s="103">
        <f t="shared" si="2"/>
        <v>0</v>
      </c>
      <c r="O36" s="94"/>
      <c r="Z36" s="104"/>
      <c r="AA36" s="104">
        <v>1</v>
      </c>
      <c r="AB36" s="104">
        <v>7</v>
      </c>
      <c r="AC36" s="104">
        <v>7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7</v>
      </c>
      <c r="CZ36" s="61">
        <v>2</v>
      </c>
    </row>
    <row r="37" spans="1:104" x14ac:dyDescent="0.2">
      <c r="A37" s="95">
        <v>19</v>
      </c>
      <c r="B37" s="96" t="s">
        <v>170</v>
      </c>
      <c r="C37" s="97" t="s">
        <v>171</v>
      </c>
      <c r="D37" s="98" t="s">
        <v>159</v>
      </c>
      <c r="E37" s="99">
        <v>2</v>
      </c>
      <c r="F37" s="100"/>
      <c r="G37" s="101">
        <f t="shared" si="0"/>
        <v>0</v>
      </c>
      <c r="H37" s="102">
        <v>0</v>
      </c>
      <c r="I37" s="103">
        <f t="shared" si="1"/>
        <v>0</v>
      </c>
      <c r="J37" s="102">
        <v>0</v>
      </c>
      <c r="K37" s="103">
        <f t="shared" si="2"/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95">
        <v>20</v>
      </c>
      <c r="B38" s="96" t="s">
        <v>172</v>
      </c>
      <c r="C38" s="97" t="s">
        <v>173</v>
      </c>
      <c r="D38" s="98" t="s">
        <v>51</v>
      </c>
      <c r="E38" s="99">
        <v>30</v>
      </c>
      <c r="F38" s="100"/>
      <c r="G38" s="101">
        <f t="shared" si="0"/>
        <v>0</v>
      </c>
      <c r="H38" s="102">
        <v>0</v>
      </c>
      <c r="I38" s="103">
        <f t="shared" si="1"/>
        <v>0</v>
      </c>
      <c r="J38" s="102">
        <v>0</v>
      </c>
      <c r="K38" s="103">
        <f t="shared" si="2"/>
        <v>0</v>
      </c>
      <c r="O38" s="94"/>
      <c r="Z38" s="104"/>
      <c r="AA38" s="104">
        <v>1</v>
      </c>
      <c r="AB38" s="104">
        <v>7</v>
      </c>
      <c r="AC38" s="104">
        <v>7</v>
      </c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CA38" s="104">
        <v>1</v>
      </c>
      <c r="CB38" s="104">
        <v>7</v>
      </c>
      <c r="CZ38" s="61">
        <v>2</v>
      </c>
    </row>
    <row r="39" spans="1:104" x14ac:dyDescent="0.2">
      <c r="A39" s="95">
        <v>21</v>
      </c>
      <c r="B39" s="96" t="s">
        <v>174</v>
      </c>
      <c r="C39" s="97" t="s">
        <v>175</v>
      </c>
      <c r="D39" s="98" t="s">
        <v>51</v>
      </c>
      <c r="E39" s="99">
        <v>30</v>
      </c>
      <c r="F39" s="100"/>
      <c r="G39" s="101">
        <f t="shared" si="0"/>
        <v>0</v>
      </c>
      <c r="H39" s="102">
        <v>0</v>
      </c>
      <c r="I39" s="103">
        <f t="shared" si="1"/>
        <v>0</v>
      </c>
      <c r="J39" s="102">
        <v>0</v>
      </c>
      <c r="K39" s="103">
        <f t="shared" si="2"/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95">
        <v>22</v>
      </c>
      <c r="B40" s="96" t="s">
        <v>176</v>
      </c>
      <c r="C40" s="97" t="s">
        <v>177</v>
      </c>
      <c r="D40" s="98" t="s">
        <v>142</v>
      </c>
      <c r="E40" s="99">
        <v>10</v>
      </c>
      <c r="F40" s="100"/>
      <c r="G40" s="101">
        <f t="shared" si="0"/>
        <v>0</v>
      </c>
      <c r="H40" s="102">
        <v>0</v>
      </c>
      <c r="I40" s="103">
        <f t="shared" si="1"/>
        <v>0</v>
      </c>
      <c r="J40" s="102">
        <v>0</v>
      </c>
      <c r="K40" s="103">
        <f t="shared" si="2"/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x14ac:dyDescent="0.2">
      <c r="A41" s="114" t="s">
        <v>30</v>
      </c>
      <c r="B41" s="115" t="s">
        <v>143</v>
      </c>
      <c r="C41" s="116" t="s">
        <v>144</v>
      </c>
      <c r="D41" s="117"/>
      <c r="E41" s="118"/>
      <c r="F41" s="118"/>
      <c r="G41" s="119">
        <f>SUM(G20:G40)</f>
        <v>0</v>
      </c>
      <c r="H41" s="120"/>
      <c r="I41" s="121">
        <f>SUM(I20:I40)</f>
        <v>0</v>
      </c>
      <c r="J41" s="122"/>
      <c r="K41" s="121">
        <f>SUM(K20:K40)</f>
        <v>0</v>
      </c>
      <c r="O41" s="94"/>
      <c r="X41" s="123">
        <f>K41</f>
        <v>0</v>
      </c>
      <c r="Y41" s="123">
        <f>I41</f>
        <v>0</v>
      </c>
      <c r="Z41" s="124">
        <f>G41</f>
        <v>0</v>
      </c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25"/>
      <c r="BB41" s="125"/>
      <c r="BC41" s="125"/>
      <c r="BD41" s="125"/>
      <c r="BE41" s="125"/>
      <c r="BF41" s="125"/>
      <c r="BG41" s="104"/>
      <c r="BH41" s="104"/>
      <c r="BI41" s="104"/>
      <c r="BJ41" s="104"/>
      <c r="BK41" s="104"/>
    </row>
    <row r="42" spans="1:104" ht="14.25" customHeight="1" x14ac:dyDescent="0.2">
      <c r="A42" s="86" t="s">
        <v>27</v>
      </c>
      <c r="B42" s="87" t="s">
        <v>178</v>
      </c>
      <c r="C42" s="88" t="s">
        <v>179</v>
      </c>
      <c r="D42" s="89"/>
      <c r="E42" s="90"/>
      <c r="F42" s="90"/>
      <c r="G42" s="91"/>
      <c r="H42" s="92"/>
      <c r="I42" s="93"/>
      <c r="J42" s="92"/>
      <c r="K42" s="93"/>
      <c r="O42" s="94"/>
    </row>
    <row r="43" spans="1:104" ht="22.5" x14ac:dyDescent="0.2">
      <c r="A43" s="95">
        <v>23</v>
      </c>
      <c r="B43" s="96" t="s">
        <v>180</v>
      </c>
      <c r="C43" s="97" t="s">
        <v>181</v>
      </c>
      <c r="D43" s="98" t="s">
        <v>182</v>
      </c>
      <c r="E43" s="99">
        <v>1</v>
      </c>
      <c r="F43" s="100"/>
      <c r="G43" s="101">
        <f>E43*F43</f>
        <v>0</v>
      </c>
      <c r="H43" s="102">
        <v>0</v>
      </c>
      <c r="I43" s="103">
        <f>E43*H43</f>
        <v>0</v>
      </c>
      <c r="J43" s="102">
        <v>0</v>
      </c>
      <c r="K43" s="103">
        <f>E43*J43</f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ht="45" x14ac:dyDescent="0.2">
      <c r="A44" s="105"/>
      <c r="B44" s="106"/>
      <c r="C44" s="174" t="s">
        <v>183</v>
      </c>
      <c r="D44" s="175"/>
      <c r="E44" s="175"/>
      <c r="F44" s="175"/>
      <c r="G44" s="176"/>
      <c r="I44" s="107"/>
      <c r="K44" s="107"/>
      <c r="L44" s="108" t="s">
        <v>183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114" t="s">
        <v>30</v>
      </c>
      <c r="B45" s="115" t="s">
        <v>178</v>
      </c>
      <c r="C45" s="116" t="s">
        <v>179</v>
      </c>
      <c r="D45" s="117"/>
      <c r="E45" s="118"/>
      <c r="F45" s="118"/>
      <c r="G45" s="119">
        <f>SUM(G42:G44)</f>
        <v>0</v>
      </c>
      <c r="H45" s="120"/>
      <c r="I45" s="121">
        <f>SUM(I42:I44)</f>
        <v>0</v>
      </c>
      <c r="J45" s="122"/>
      <c r="K45" s="121">
        <f>SUM(K42:K44)</f>
        <v>0</v>
      </c>
      <c r="O45" s="94"/>
      <c r="X45" s="123">
        <f>K45</f>
        <v>0</v>
      </c>
      <c r="Y45" s="123">
        <f>I45</f>
        <v>0</v>
      </c>
      <c r="Z45" s="124">
        <f>G45</f>
        <v>0</v>
      </c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25"/>
      <c r="BB45" s="125"/>
      <c r="BC45" s="125"/>
      <c r="BD45" s="125"/>
      <c r="BE45" s="125"/>
      <c r="BF45" s="125"/>
      <c r="BG45" s="104"/>
      <c r="BH45" s="104"/>
      <c r="BI45" s="104"/>
      <c r="BJ45" s="104"/>
      <c r="BK45" s="104"/>
    </row>
    <row r="46" spans="1:104" ht="14.25" customHeight="1" x14ac:dyDescent="0.2">
      <c r="A46" s="86" t="s">
        <v>27</v>
      </c>
      <c r="B46" s="87" t="s">
        <v>85</v>
      </c>
      <c r="C46" s="88" t="s">
        <v>184</v>
      </c>
      <c r="D46" s="89"/>
      <c r="E46" s="90"/>
      <c r="F46" s="90"/>
      <c r="G46" s="91"/>
      <c r="H46" s="92"/>
      <c r="I46" s="93"/>
      <c r="J46" s="92"/>
      <c r="K46" s="93"/>
      <c r="O46" s="94"/>
    </row>
    <row r="47" spans="1:104" ht="22.5" x14ac:dyDescent="0.2">
      <c r="A47" s="95">
        <v>24</v>
      </c>
      <c r="B47" s="96" t="s">
        <v>185</v>
      </c>
      <c r="C47" s="97" t="s">
        <v>186</v>
      </c>
      <c r="D47" s="98" t="s">
        <v>142</v>
      </c>
      <c r="E47" s="99">
        <v>10</v>
      </c>
      <c r="F47" s="100"/>
      <c r="G47" s="101">
        <f>E47*F47</f>
        <v>0</v>
      </c>
      <c r="H47" s="102">
        <v>0</v>
      </c>
      <c r="I47" s="103">
        <f>E47*H47</f>
        <v>0</v>
      </c>
      <c r="J47" s="102">
        <v>0</v>
      </c>
      <c r="K47" s="103">
        <f>E47*J47</f>
        <v>0</v>
      </c>
      <c r="O47" s="94"/>
      <c r="Z47" s="104"/>
      <c r="AA47" s="104">
        <v>1</v>
      </c>
      <c r="AB47" s="104">
        <v>1</v>
      </c>
      <c r="AC47" s="104">
        <v>1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1</v>
      </c>
      <c r="CZ47" s="61">
        <v>1</v>
      </c>
    </row>
    <row r="48" spans="1:104" x14ac:dyDescent="0.2">
      <c r="A48" s="105"/>
      <c r="B48" s="106"/>
      <c r="C48" s="174" t="s">
        <v>187</v>
      </c>
      <c r="D48" s="175"/>
      <c r="E48" s="175"/>
      <c r="F48" s="175"/>
      <c r="G48" s="176"/>
      <c r="I48" s="107"/>
      <c r="K48" s="107"/>
      <c r="L48" s="108" t="s">
        <v>187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95">
        <v>25</v>
      </c>
      <c r="B49" s="96" t="s">
        <v>188</v>
      </c>
      <c r="C49" s="97" t="s">
        <v>189</v>
      </c>
      <c r="D49" s="98" t="s">
        <v>142</v>
      </c>
      <c r="E49" s="99">
        <v>10</v>
      </c>
      <c r="F49" s="100"/>
      <c r="G49" s="101">
        <f>E49*F49</f>
        <v>0</v>
      </c>
      <c r="H49" s="102">
        <v>0</v>
      </c>
      <c r="I49" s="103">
        <f>E49*H49</f>
        <v>0</v>
      </c>
      <c r="J49" s="102">
        <v>0</v>
      </c>
      <c r="K49" s="103">
        <f>E49*J49</f>
        <v>0</v>
      </c>
      <c r="O49" s="94"/>
      <c r="Z49" s="104"/>
      <c r="AA49" s="104">
        <v>1</v>
      </c>
      <c r="AB49" s="104">
        <v>1</v>
      </c>
      <c r="AC49" s="104">
        <v>1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1</v>
      </c>
      <c r="CZ49" s="61">
        <v>1</v>
      </c>
    </row>
    <row r="50" spans="1:104" x14ac:dyDescent="0.2">
      <c r="A50" s="95">
        <v>26</v>
      </c>
      <c r="B50" s="96" t="s">
        <v>190</v>
      </c>
      <c r="C50" s="97" t="s">
        <v>191</v>
      </c>
      <c r="D50" s="98" t="s">
        <v>142</v>
      </c>
      <c r="E50" s="99">
        <v>3</v>
      </c>
      <c r="F50" s="100"/>
      <c r="G50" s="101">
        <f>E50*F50</f>
        <v>0</v>
      </c>
      <c r="H50" s="102">
        <v>0</v>
      </c>
      <c r="I50" s="103">
        <f>E50*H50</f>
        <v>0</v>
      </c>
      <c r="J50" s="102">
        <v>0</v>
      </c>
      <c r="K50" s="103">
        <f>E50*J50</f>
        <v>0</v>
      </c>
      <c r="O50" s="94"/>
      <c r="Z50" s="104"/>
      <c r="AA50" s="104">
        <v>1</v>
      </c>
      <c r="AB50" s="104">
        <v>1</v>
      </c>
      <c r="AC50" s="104">
        <v>1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1</v>
      </c>
      <c r="CZ50" s="61">
        <v>1</v>
      </c>
    </row>
    <row r="51" spans="1:104" x14ac:dyDescent="0.2">
      <c r="A51" s="114" t="s">
        <v>30</v>
      </c>
      <c r="B51" s="115" t="s">
        <v>85</v>
      </c>
      <c r="C51" s="116" t="s">
        <v>184</v>
      </c>
      <c r="D51" s="117"/>
      <c r="E51" s="118"/>
      <c r="F51" s="118"/>
      <c r="G51" s="119">
        <f>SUM(G46:G50)</f>
        <v>0</v>
      </c>
      <c r="H51" s="120"/>
      <c r="I51" s="121">
        <f>SUM(I46:I50)</f>
        <v>0</v>
      </c>
      <c r="J51" s="122"/>
      <c r="K51" s="121">
        <f>SUM(K46:K50)</f>
        <v>0</v>
      </c>
      <c r="O51" s="94"/>
      <c r="X51" s="123">
        <f>K51</f>
        <v>0</v>
      </c>
      <c r="Y51" s="123">
        <f>I51</f>
        <v>0</v>
      </c>
      <c r="Z51" s="124">
        <f>G51</f>
        <v>0</v>
      </c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25"/>
      <c r="BB51" s="125"/>
      <c r="BC51" s="125"/>
      <c r="BD51" s="125"/>
      <c r="BE51" s="125"/>
      <c r="BF51" s="125"/>
      <c r="BG51" s="104"/>
      <c r="BH51" s="104"/>
      <c r="BI51" s="104"/>
      <c r="BJ51" s="104"/>
      <c r="BK51" s="104"/>
    </row>
    <row r="52" spans="1:104" x14ac:dyDescent="0.2">
      <c r="A52" s="126" t="s">
        <v>31</v>
      </c>
      <c r="B52" s="127" t="s">
        <v>32</v>
      </c>
      <c r="C52" s="128"/>
      <c r="D52" s="129"/>
      <c r="E52" s="130"/>
      <c r="F52" s="130"/>
      <c r="G52" s="131">
        <f>SUM(Z7:Z52)</f>
        <v>0</v>
      </c>
      <c r="H52" s="132"/>
      <c r="I52" s="133">
        <f>SUM(Y7:Y52)</f>
        <v>0</v>
      </c>
      <c r="J52" s="132"/>
      <c r="K52" s="133">
        <f>SUM(X7:X52)</f>
        <v>0</v>
      </c>
      <c r="O52" s="94"/>
      <c r="BA52" s="134"/>
      <c r="BB52" s="134"/>
      <c r="BC52" s="134"/>
      <c r="BD52" s="134"/>
      <c r="BE52" s="134"/>
      <c r="BF52" s="134"/>
    </row>
    <row r="53" spans="1:104" x14ac:dyDescent="0.2">
      <c r="E53" s="61"/>
    </row>
    <row r="54" spans="1:104" x14ac:dyDescent="0.2">
      <c r="E54" s="61"/>
    </row>
    <row r="55" spans="1:104" x14ac:dyDescent="0.2">
      <c r="E55" s="61"/>
    </row>
    <row r="56" spans="1:104" x14ac:dyDescent="0.2">
      <c r="E56" s="61"/>
    </row>
    <row r="57" spans="1:104" x14ac:dyDescent="0.2">
      <c r="E57" s="61"/>
    </row>
    <row r="58" spans="1:104" x14ac:dyDescent="0.2">
      <c r="E58" s="61"/>
    </row>
    <row r="59" spans="1:104" x14ac:dyDescent="0.2">
      <c r="E59" s="61"/>
    </row>
    <row r="60" spans="1:104" x14ac:dyDescent="0.2">
      <c r="E60" s="61"/>
    </row>
    <row r="61" spans="1:104" x14ac:dyDescent="0.2">
      <c r="E61" s="61"/>
    </row>
    <row r="62" spans="1:104" x14ac:dyDescent="0.2">
      <c r="E62" s="61"/>
    </row>
    <row r="63" spans="1:104" x14ac:dyDescent="0.2">
      <c r="E63" s="61"/>
    </row>
    <row r="64" spans="1:104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E98" s="61"/>
    </row>
    <row r="99" spans="1:7" x14ac:dyDescent="0.2">
      <c r="E99" s="61"/>
    </row>
    <row r="100" spans="1:7" x14ac:dyDescent="0.2">
      <c r="E100" s="61"/>
    </row>
    <row r="101" spans="1:7" x14ac:dyDescent="0.2">
      <c r="E101" s="61"/>
    </row>
    <row r="102" spans="1:7" x14ac:dyDescent="0.2">
      <c r="E102" s="61"/>
    </row>
    <row r="103" spans="1:7" x14ac:dyDescent="0.2">
      <c r="A103" s="135"/>
      <c r="B103" s="135"/>
    </row>
    <row r="104" spans="1:7" x14ac:dyDescent="0.2">
      <c r="C104" s="136"/>
      <c r="D104" s="136"/>
      <c r="E104" s="137"/>
      <c r="F104" s="136"/>
      <c r="G104" s="138"/>
    </row>
    <row r="105" spans="1:7" x14ac:dyDescent="0.2">
      <c r="A105" s="135"/>
      <c r="B105" s="135"/>
    </row>
    <row r="1022" spans="1:7" x14ac:dyDescent="0.2">
      <c r="A1022" s="139"/>
      <c r="B1022" s="140"/>
      <c r="C1022" s="141" t="s">
        <v>33</v>
      </c>
      <c r="D1022" s="142"/>
      <c r="F1022" s="80"/>
      <c r="G1022" s="107">
        <v>100000</v>
      </c>
    </row>
    <row r="1023" spans="1:7" x14ac:dyDescent="0.2">
      <c r="A1023" s="139"/>
      <c r="B1023" s="140"/>
      <c r="C1023" s="141" t="s">
        <v>34</v>
      </c>
      <c r="D1023" s="142"/>
      <c r="F1023" s="80"/>
      <c r="G1023" s="107">
        <v>100000</v>
      </c>
    </row>
    <row r="1024" spans="1:7" x14ac:dyDescent="0.2">
      <c r="A1024" s="139"/>
      <c r="B1024" s="140"/>
      <c r="C1024" s="141" t="s">
        <v>35</v>
      </c>
      <c r="D1024" s="142"/>
      <c r="F1024" s="80"/>
      <c r="G1024" s="107">
        <v>100000</v>
      </c>
    </row>
    <row r="1025" spans="1:7" x14ac:dyDescent="0.2">
      <c r="A1025" s="139"/>
      <c r="B1025" s="140"/>
      <c r="C1025" s="141" t="s">
        <v>36</v>
      </c>
      <c r="D1025" s="142"/>
      <c r="F1025" s="80"/>
      <c r="G1025" s="107">
        <v>100000</v>
      </c>
    </row>
    <row r="1026" spans="1:7" x14ac:dyDescent="0.2">
      <c r="A1026" s="139"/>
      <c r="B1026" s="140"/>
      <c r="C1026" s="141" t="s">
        <v>37</v>
      </c>
      <c r="D1026" s="142"/>
      <c r="F1026" s="80"/>
      <c r="G1026" s="107">
        <v>100000</v>
      </c>
    </row>
    <row r="1027" spans="1:7" x14ac:dyDescent="0.2">
      <c r="A1027" s="139"/>
      <c r="B1027" s="140"/>
      <c r="C1027" s="141" t="s">
        <v>38</v>
      </c>
      <c r="D1027" s="142"/>
      <c r="F1027" s="80"/>
      <c r="G1027" s="107">
        <v>100000</v>
      </c>
    </row>
    <row r="1028" spans="1:7" x14ac:dyDescent="0.2">
      <c r="A1028" s="139"/>
      <c r="B1028" s="140"/>
      <c r="C1028" s="141" t="s">
        <v>39</v>
      </c>
      <c r="D1028" s="142"/>
      <c r="F1028" s="80"/>
      <c r="G1028" s="107">
        <v>100000</v>
      </c>
    </row>
  </sheetData>
  <mergeCells count="12">
    <mergeCell ref="A1:G1"/>
    <mergeCell ref="C9:G9"/>
    <mergeCell ref="C11:G11"/>
    <mergeCell ref="C13:G13"/>
    <mergeCell ref="C15:G15"/>
    <mergeCell ref="C17:G17"/>
    <mergeCell ref="C48:G48"/>
    <mergeCell ref="C44:G44"/>
    <mergeCell ref="C24:G24"/>
    <mergeCell ref="C26:G26"/>
    <mergeCell ref="C28:G28"/>
    <mergeCell ref="C30:G30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996"/>
  <sheetViews>
    <sheetView showGridLines="0" showZeros="0" zoomScaleNormal="100" workbookViewId="0">
      <selection activeCell="F17" sqref="F8:F17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124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217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193</v>
      </c>
      <c r="C7" s="88" t="s">
        <v>194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195</v>
      </c>
      <c r="C8" s="97" t="s">
        <v>196</v>
      </c>
      <c r="D8" s="98" t="s">
        <v>197</v>
      </c>
      <c r="E8" s="99">
        <v>1</v>
      </c>
      <c r="F8" s="100"/>
      <c r="G8" s="101">
        <f t="shared" ref="G8:G17" si="0">E8*F8</f>
        <v>0</v>
      </c>
      <c r="H8" s="102">
        <v>0</v>
      </c>
      <c r="I8" s="103">
        <f t="shared" ref="I8:I17" si="1">E8*H8</f>
        <v>0</v>
      </c>
      <c r="J8" s="102"/>
      <c r="K8" s="103">
        <f t="shared" ref="K8:K17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198</v>
      </c>
      <c r="C9" s="97" t="s">
        <v>199</v>
      </c>
      <c r="D9" s="98" t="s">
        <v>197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200</v>
      </c>
      <c r="C10" s="97" t="s">
        <v>201</v>
      </c>
      <c r="D10" s="98" t="s">
        <v>197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202</v>
      </c>
      <c r="C11" s="97" t="s">
        <v>203</v>
      </c>
      <c r="D11" s="98" t="s">
        <v>197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204</v>
      </c>
      <c r="C12" s="97" t="s">
        <v>205</v>
      </c>
      <c r="D12" s="98" t="s">
        <v>197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206</v>
      </c>
      <c r="C13" s="97" t="s">
        <v>207</v>
      </c>
      <c r="D13" s="98" t="s">
        <v>197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208</v>
      </c>
      <c r="C14" s="97" t="s">
        <v>209</v>
      </c>
      <c r="D14" s="98" t="s">
        <v>197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210</v>
      </c>
      <c r="C15" s="97" t="s">
        <v>211</v>
      </c>
      <c r="D15" s="98" t="s">
        <v>197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17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212</v>
      </c>
      <c r="C16" s="97" t="s">
        <v>213</v>
      </c>
      <c r="D16" s="98" t="s">
        <v>197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18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214</v>
      </c>
      <c r="C17" s="97" t="s">
        <v>215</v>
      </c>
      <c r="D17" s="98" t="s">
        <v>216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25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114" t="s">
        <v>30</v>
      </c>
      <c r="B18" s="115" t="s">
        <v>193</v>
      </c>
      <c r="C18" s="116" t="s">
        <v>194</v>
      </c>
      <c r="D18" s="117"/>
      <c r="E18" s="118"/>
      <c r="F18" s="118"/>
      <c r="G18" s="119">
        <f>SUM(G7:G17)</f>
        <v>0</v>
      </c>
      <c r="H18" s="120"/>
      <c r="I18" s="121">
        <f>SUM(I7:I17)</f>
        <v>0</v>
      </c>
      <c r="J18" s="122"/>
      <c r="K18" s="121">
        <f>SUM(K7:K17)</f>
        <v>0</v>
      </c>
      <c r="O18" s="94"/>
      <c r="X18" s="123">
        <f>K18</f>
        <v>0</v>
      </c>
      <c r="Y18" s="123">
        <f>I18</f>
        <v>0</v>
      </c>
      <c r="Z18" s="124">
        <f>G18</f>
        <v>0</v>
      </c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25"/>
      <c r="BB18" s="125"/>
      <c r="BC18" s="125"/>
      <c r="BD18" s="125"/>
      <c r="BE18" s="125"/>
      <c r="BF18" s="125"/>
      <c r="BG18" s="104"/>
      <c r="BH18" s="104"/>
      <c r="BI18" s="104"/>
      <c r="BJ18" s="104"/>
      <c r="BK18" s="104"/>
    </row>
    <row r="19" spans="1:104" x14ac:dyDescent="0.2">
      <c r="A19" s="126" t="s">
        <v>31</v>
      </c>
      <c r="B19" s="127" t="s">
        <v>32</v>
      </c>
      <c r="C19" s="128"/>
      <c r="D19" s="129"/>
      <c r="E19" s="130"/>
      <c r="F19" s="130"/>
      <c r="G19" s="131">
        <f>SUM(Z7:Z19)</f>
        <v>0</v>
      </c>
      <c r="H19" s="132"/>
      <c r="I19" s="133">
        <f>SUM(Y7:Y19)</f>
        <v>0</v>
      </c>
      <c r="J19" s="132"/>
      <c r="K19" s="133">
        <f>SUM(X7:X19)</f>
        <v>0</v>
      </c>
      <c r="O19" s="94"/>
      <c r="BA19" s="134"/>
      <c r="BB19" s="134"/>
      <c r="BC19" s="134"/>
      <c r="BD19" s="134"/>
      <c r="BE19" s="134"/>
      <c r="BF19" s="134"/>
    </row>
    <row r="20" spans="1:104" x14ac:dyDescent="0.2">
      <c r="E20" s="61"/>
    </row>
    <row r="21" spans="1:104" x14ac:dyDescent="0.2">
      <c r="E21" s="61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A71" s="135"/>
      <c r="B71" s="135"/>
    </row>
    <row r="72" spans="1:7" x14ac:dyDescent="0.2">
      <c r="C72" s="136"/>
      <c r="D72" s="136"/>
      <c r="E72" s="137"/>
      <c r="F72" s="136"/>
      <c r="G72" s="138"/>
    </row>
    <row r="73" spans="1:7" x14ac:dyDescent="0.2">
      <c r="A73" s="135"/>
      <c r="B73" s="135"/>
    </row>
    <row r="990" spans="1:7" x14ac:dyDescent="0.2">
      <c r="A990" s="139"/>
      <c r="B990" s="140"/>
      <c r="C990" s="141" t="s">
        <v>33</v>
      </c>
      <c r="D990" s="142"/>
      <c r="F990" s="80"/>
      <c r="G990" s="107">
        <v>100000</v>
      </c>
    </row>
    <row r="991" spans="1:7" x14ac:dyDescent="0.2">
      <c r="A991" s="139"/>
      <c r="B991" s="140"/>
      <c r="C991" s="141" t="s">
        <v>34</v>
      </c>
      <c r="D991" s="142"/>
      <c r="F991" s="80"/>
      <c r="G991" s="107">
        <v>100000</v>
      </c>
    </row>
    <row r="992" spans="1:7" x14ac:dyDescent="0.2">
      <c r="A992" s="139"/>
      <c r="B992" s="140"/>
      <c r="C992" s="141" t="s">
        <v>35</v>
      </c>
      <c r="D992" s="142"/>
      <c r="F992" s="80"/>
      <c r="G992" s="107">
        <v>100000</v>
      </c>
    </row>
    <row r="993" spans="1:7" x14ac:dyDescent="0.2">
      <c r="A993" s="139"/>
      <c r="B993" s="140"/>
      <c r="C993" s="141" t="s">
        <v>36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37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38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39</v>
      </c>
      <c r="D996" s="142"/>
      <c r="F996" s="80"/>
      <c r="G996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62</vt:i4>
      </vt:variant>
    </vt:vector>
  </HeadingPairs>
  <TitlesOfParts>
    <vt:vector size="66" baseType="lpstr">
      <vt:lpstr>Stavba</vt:lpstr>
      <vt:lpstr>A16 16.1 </vt:lpstr>
      <vt:lpstr>A16 16.4a </vt:lpstr>
      <vt:lpstr>A16 16.5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'A16 16.1 '!Názvy_tisku</vt:lpstr>
      <vt:lpstr>'A16 16.4a '!Názvy_tisku</vt:lpstr>
      <vt:lpstr>'A16 16.5 '!Názvy_tisku</vt:lpstr>
      <vt:lpstr>Stavba!Objednatel</vt:lpstr>
      <vt:lpstr>Stavba!Objekt</vt:lpstr>
      <vt:lpstr>'A16 16.1 '!Oblast_tisku</vt:lpstr>
      <vt:lpstr>'A16 16.4a '!Oblast_tisku</vt:lpstr>
      <vt:lpstr>'A16 16.5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'A16 16.4a '!SloupecCC</vt:lpstr>
      <vt:lpstr>'A16 16.5 '!SloupecCC</vt:lpstr>
      <vt:lpstr>SloupecCC</vt:lpstr>
      <vt:lpstr>'A16 16.4a '!SloupecCDH</vt:lpstr>
      <vt:lpstr>'A16 16.5 '!SloupecCDH</vt:lpstr>
      <vt:lpstr>SloupecCDH</vt:lpstr>
      <vt:lpstr>'A16 16.4a '!SloupecCisloPol</vt:lpstr>
      <vt:lpstr>'A16 16.5 '!SloupecCisloPol</vt:lpstr>
      <vt:lpstr>SloupecCisloPol</vt:lpstr>
      <vt:lpstr>'A16 16.4a '!SloupecCH</vt:lpstr>
      <vt:lpstr>'A16 16.5 '!SloupecCH</vt:lpstr>
      <vt:lpstr>SloupecCH</vt:lpstr>
      <vt:lpstr>'A16 16.4a '!SloupecJC</vt:lpstr>
      <vt:lpstr>'A16 16.5 '!SloupecJC</vt:lpstr>
      <vt:lpstr>SloupecJC</vt:lpstr>
      <vt:lpstr>'A16 16.4a '!SloupecJDH</vt:lpstr>
      <vt:lpstr>'A16 16.5 '!SloupecJDH</vt:lpstr>
      <vt:lpstr>SloupecJDH</vt:lpstr>
      <vt:lpstr>'A16 16.4a '!SloupecJDM</vt:lpstr>
      <vt:lpstr>'A16 16.5 '!SloupecJDM</vt:lpstr>
      <vt:lpstr>SloupecJDM</vt:lpstr>
      <vt:lpstr>'A16 16.4a '!SloupecJH</vt:lpstr>
      <vt:lpstr>'A16 16.5 '!SloupecJH</vt:lpstr>
      <vt:lpstr>SloupecJH</vt:lpstr>
      <vt:lpstr>'A16 16.4a '!SloupecMJ</vt:lpstr>
      <vt:lpstr>'A16 16.5 '!SloupecMJ</vt:lpstr>
      <vt:lpstr>SloupecMJ</vt:lpstr>
      <vt:lpstr>'A16 16.4a '!SloupecMnozstvi</vt:lpstr>
      <vt:lpstr>'A16 16.5 '!SloupecMnozstvi</vt:lpstr>
      <vt:lpstr>SloupecMnozstvi</vt:lpstr>
      <vt:lpstr>'A16 16.4a '!SloupecNazPol</vt:lpstr>
      <vt:lpstr>'A16 16.5 '!SloupecNazPol</vt:lpstr>
      <vt:lpstr>SloupecNazPol</vt:lpstr>
      <vt:lpstr>'A16 16.4a '!SloupecPC</vt:lpstr>
      <vt:lpstr>'A16 16.5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Koplík Josef, Ing.</cp:lastModifiedBy>
  <dcterms:created xsi:type="dcterms:W3CDTF">2022-08-12T09:00:48Z</dcterms:created>
  <dcterms:modified xsi:type="dcterms:W3CDTF">2024-04-24T04:40:30Z</dcterms:modified>
</cp:coreProperties>
</file>